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DATOS\Desktop\"/>
    </mc:Choice>
  </mc:AlternateContent>
  <xr:revisionPtr revIDLastSave="0" documentId="13_ncr:1_{AD59FDCB-7737-414A-B4E1-AD687B474342}" xr6:coauthVersionLast="47" xr6:coauthVersionMax="47" xr10:uidLastSave="{00000000-0000-0000-0000-000000000000}"/>
  <workbookProtection workbookAlgorithmName="SHA-512" workbookHashValue="qqAY3bQW9EMV7l6BuOKXQp7Ex1dS3MgRkjtiqwDgIoLdfCOCrmOtlIuJOMLKmVaC0iUrQ8c9SKZDM/GEguVAOA==" workbookSaltValue="/tN7RcMYjhRvajmR8VgPNA==" workbookSpinCount="100000" lockStructure="1"/>
  <bookViews>
    <workbookView xWindow="-120" yWindow="-120" windowWidth="29040" windowHeight="15720" tabRatio="776" activeTab="3" xr2:uid="{00000000-000D-0000-FFFF-FFFF00000000}"/>
  </bookViews>
  <sheets>
    <sheet name="Hoja1" sheetId="4" r:id="rId1"/>
    <sheet name="ICFES 2006 HASTA MARZO DEL 2014" sheetId="1" r:id="rId2"/>
    <sheet name="ICFES 12 DE SEPTIEMBRE DEL 2010" sheetId="2" r:id="rId3"/>
    <sheet name="ICFES A PARTIR AGOSTO 3 DE 2014" sheetId="3" r:id="rId4"/>
  </sheets>
  <definedNames>
    <definedName name="Z_51A70393_67F5_4ECB_B62F_3F364927F905_.wvu.Cols" localSheetId="2" hidden="1">'ICFES 12 DE SEPTIEMBRE DEL 2010'!$J:$AF</definedName>
    <definedName name="Z_51A70393_67F5_4ECB_B62F_3F364927F905_.wvu.Cols" localSheetId="1" hidden="1">'ICFES 2006 HASTA MARZO DEL 2014'!$J:$W</definedName>
    <definedName name="Z_51A70393_67F5_4ECB_B62F_3F364927F905_.wvu.Cols" localSheetId="3" hidden="1">'ICFES A PARTIR AGOSTO 3 DE 2014'!$J:$S</definedName>
    <definedName name="Z_E7A381EA_4F58_4DF9_981A_AC3E93648370_.wvu.Cols" localSheetId="2" hidden="1">'ICFES 12 DE SEPTIEMBRE DEL 2010'!$J:$R,'ICFES 12 DE SEPTIEMBRE DEL 2010'!$T:$U,'ICFES 12 DE SEPTIEMBRE DEL 2010'!$W:$AE</definedName>
    <definedName name="Z_E7A381EA_4F58_4DF9_981A_AC3E93648370_.wvu.Cols" localSheetId="1" hidden="1">'ICFES 2006 HASTA MARZO DEL 2014'!$J:$S</definedName>
    <definedName name="Z_E7A381EA_4F58_4DF9_981A_AC3E93648370_.wvu.Cols" localSheetId="3" hidden="1">'ICFES A PARTIR AGOSTO 3 DE 2014'!$J:$S</definedName>
    <definedName name="Z_E7A381EA_4F58_4DF9_981A_AC3E93648370_.wvu.Rows" localSheetId="2" hidden="1">'ICFES 12 DE SEPTIEMBRE DEL 2010'!$39:$45</definedName>
    <definedName name="Z_E7A381EA_4F58_4DF9_981A_AC3E93648370_.wvu.Rows" localSheetId="1" hidden="1">'ICFES 2006 HASTA MARZO DEL 2014'!$39:$45</definedName>
    <definedName name="Z_E7A381EA_4F58_4DF9_981A_AC3E93648370_.wvu.Rows" localSheetId="3" hidden="1">'ICFES A PARTIR AGOSTO 3 DE 2014'!$40:$74</definedName>
  </definedNames>
  <calcPr calcId="191029"/>
  <customWorkbookViews>
    <customWorkbookView name="YADYS - Vista personalizada" guid="{51A70393-67F5-4ECB-B62F-3F364927F905}" mergeInterval="0" personalView="1" maximized="1" xWindow="-8" yWindow="-8" windowWidth="1936" windowHeight="1066" tabRatio="77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6" i="1" l="1"/>
  <c r="M196" i="1" s="1"/>
  <c r="L195" i="1"/>
  <c r="M195" i="1" s="1"/>
  <c r="L194" i="1"/>
  <c r="M194" i="1" s="1"/>
  <c r="L193" i="1"/>
  <c r="M193" i="1" s="1"/>
  <c r="L192" i="1"/>
  <c r="M192" i="1" s="1"/>
  <c r="L191" i="1"/>
  <c r="M191" i="1" s="1"/>
  <c r="L190" i="1"/>
  <c r="L189" i="1"/>
  <c r="M189" i="1" s="1"/>
  <c r="J9" i="3"/>
  <c r="L9" i="3"/>
  <c r="M9" i="3" s="1"/>
  <c r="O9" i="3"/>
  <c r="Q9" i="3"/>
  <c r="R9" i="3"/>
  <c r="M190" i="1"/>
  <c r="K197" i="1"/>
  <c r="L131" i="3"/>
  <c r="M131" i="3" s="1"/>
  <c r="L130" i="3"/>
  <c r="M130" i="3" s="1"/>
  <c r="L129" i="3"/>
  <c r="M129" i="3" s="1"/>
  <c r="L128" i="3"/>
  <c r="M128" i="3" s="1"/>
  <c r="L127" i="3"/>
  <c r="M127" i="3" s="1"/>
  <c r="K23" i="3"/>
  <c r="P23" i="3"/>
  <c r="M197" i="1" l="1"/>
  <c r="F22" i="1" s="1"/>
  <c r="P170" i="2"/>
  <c r="P159" i="2"/>
  <c r="K159" i="2"/>
  <c r="P148" i="2"/>
  <c r="K148" i="2"/>
  <c r="P137" i="2"/>
  <c r="K137" i="2"/>
  <c r="P126" i="2"/>
  <c r="K126" i="2"/>
  <c r="P115" i="2"/>
  <c r="K115" i="2"/>
  <c r="P104" i="2"/>
  <c r="K104" i="2"/>
  <c r="P93" i="2"/>
  <c r="K93" i="2"/>
  <c r="P82" i="2"/>
  <c r="K82" i="2"/>
  <c r="P71" i="2"/>
  <c r="K71" i="2"/>
  <c r="P60" i="2"/>
  <c r="K60" i="2"/>
  <c r="P49" i="2"/>
  <c r="K49" i="2"/>
  <c r="P38" i="2"/>
  <c r="K38" i="2"/>
  <c r="P28" i="2"/>
  <c r="K28" i="2"/>
  <c r="AD23" i="2"/>
  <c r="AD22" i="2"/>
  <c r="AD21" i="2"/>
  <c r="AD20" i="2"/>
  <c r="AD19" i="2"/>
  <c r="P16" i="2"/>
  <c r="K16" i="2"/>
  <c r="W15" i="2"/>
  <c r="B12" i="2" s="1"/>
  <c r="Q102" i="2" s="1"/>
  <c r="R102" i="2" s="1"/>
  <c r="W14" i="2"/>
  <c r="B11" i="2" s="1"/>
  <c r="W13" i="2"/>
  <c r="B10" i="2" s="1"/>
  <c r="W12" i="2"/>
  <c r="B9" i="2" s="1"/>
  <c r="W11" i="2"/>
  <c r="B8" i="2" s="1"/>
  <c r="W10" i="2"/>
  <c r="B7" i="2" s="1"/>
  <c r="W9" i="2"/>
  <c r="B6" i="2" s="1"/>
  <c r="AH19" i="2" l="1"/>
  <c r="B13" i="2"/>
  <c r="L37" i="2" s="1"/>
  <c r="M37" i="2" s="1"/>
  <c r="L14" i="2"/>
  <c r="M14" i="2" s="1"/>
  <c r="Q85" i="2"/>
  <c r="R85" i="2" s="1"/>
  <c r="L41" i="2"/>
  <c r="M41" i="2" s="1"/>
  <c r="Q107" i="2"/>
  <c r="R107" i="2" s="1"/>
  <c r="Q63" i="2"/>
  <c r="R63" i="2" s="1"/>
  <c r="Q151" i="2"/>
  <c r="R151" i="2" s="1"/>
  <c r="Q124" i="2"/>
  <c r="R124" i="2" s="1"/>
  <c r="L47" i="2"/>
  <c r="M47" i="2" s="1"/>
  <c r="L58" i="2"/>
  <c r="M58" i="2" s="1"/>
  <c r="Q146" i="2"/>
  <c r="R146" i="2" s="1"/>
  <c r="Q47" i="2"/>
  <c r="R47" i="2" s="1"/>
  <c r="Q80" i="2"/>
  <c r="R80" i="2" s="1"/>
  <c r="L36" i="2"/>
  <c r="M36" i="2" s="1"/>
  <c r="Q14" i="2"/>
  <c r="R14" i="2" s="1"/>
  <c r="Q26" i="2"/>
  <c r="R26" i="2" s="1"/>
  <c r="Q41" i="2"/>
  <c r="R41" i="2" s="1"/>
  <c r="Q129" i="2"/>
  <c r="R129" i="2" s="1"/>
  <c r="L8" i="2"/>
  <c r="M8" i="2" s="1"/>
  <c r="L63" i="2"/>
  <c r="M63" i="2" s="1"/>
  <c r="L156" i="2"/>
  <c r="M156" i="2" s="1"/>
  <c r="L134" i="2"/>
  <c r="M134" i="2" s="1"/>
  <c r="L112" i="2"/>
  <c r="M112" i="2" s="1"/>
  <c r="L90" i="2"/>
  <c r="M90" i="2" s="1"/>
  <c r="L68" i="2"/>
  <c r="M68" i="2" s="1"/>
  <c r="L145" i="2"/>
  <c r="M145" i="2" s="1"/>
  <c r="L123" i="2"/>
  <c r="M123" i="2" s="1"/>
  <c r="L101" i="2"/>
  <c r="M101" i="2" s="1"/>
  <c r="L79" i="2"/>
  <c r="M79" i="2" s="1"/>
  <c r="Q46" i="2"/>
  <c r="R46" i="2" s="1"/>
  <c r="L13" i="2"/>
  <c r="M13" i="2" s="1"/>
  <c r="Q156" i="2"/>
  <c r="R156" i="2" s="1"/>
  <c r="Q134" i="2"/>
  <c r="R134" i="2" s="1"/>
  <c r="Q112" i="2"/>
  <c r="R112" i="2" s="1"/>
  <c r="Q90" i="2"/>
  <c r="R90" i="2" s="1"/>
  <c r="Q68" i="2"/>
  <c r="R68" i="2" s="1"/>
  <c r="L46" i="2"/>
  <c r="M46" i="2" s="1"/>
  <c r="Q167" i="2"/>
  <c r="R167" i="2" s="1"/>
  <c r="Q57" i="2"/>
  <c r="R57" i="2" s="1"/>
  <c r="Q35" i="2"/>
  <c r="R35" i="2" s="1"/>
  <c r="Q24" i="2"/>
  <c r="R24" i="2" s="1"/>
  <c r="Q145" i="2"/>
  <c r="R145" i="2" s="1"/>
  <c r="Q123" i="2"/>
  <c r="R123" i="2" s="1"/>
  <c r="Q101" i="2"/>
  <c r="R101" i="2" s="1"/>
  <c r="Q79" i="2"/>
  <c r="R79" i="2" s="1"/>
  <c r="L57" i="2"/>
  <c r="M57" i="2" s="1"/>
  <c r="L35" i="2"/>
  <c r="M35" i="2" s="1"/>
  <c r="L24" i="2"/>
  <c r="M24" i="2" s="1"/>
  <c r="Q13" i="2"/>
  <c r="R13" i="2" s="1"/>
  <c r="Q166" i="2"/>
  <c r="R166" i="2" s="1"/>
  <c r="L144" i="2"/>
  <c r="M144" i="2" s="1"/>
  <c r="L122" i="2"/>
  <c r="M122" i="2" s="1"/>
  <c r="L100" i="2"/>
  <c r="M100" i="2" s="1"/>
  <c r="L78" i="2"/>
  <c r="M78" i="2" s="1"/>
  <c r="Q12" i="2"/>
  <c r="R12" i="2" s="1"/>
  <c r="L155" i="2"/>
  <c r="M155" i="2" s="1"/>
  <c r="L133" i="2"/>
  <c r="M133" i="2" s="1"/>
  <c r="L111" i="2"/>
  <c r="M111" i="2" s="1"/>
  <c r="L89" i="2"/>
  <c r="M89" i="2" s="1"/>
  <c r="L67" i="2"/>
  <c r="M67" i="2" s="1"/>
  <c r="L12" i="2"/>
  <c r="M12" i="2" s="1"/>
  <c r="Q144" i="2"/>
  <c r="R144" i="2" s="1"/>
  <c r="Q122" i="2"/>
  <c r="R122" i="2" s="1"/>
  <c r="Q100" i="2"/>
  <c r="R100" i="2" s="1"/>
  <c r="Q78" i="2"/>
  <c r="R78" i="2" s="1"/>
  <c r="Q56" i="2"/>
  <c r="R56" i="2" s="1"/>
  <c r="Q34" i="2"/>
  <c r="R34" i="2" s="1"/>
  <c r="L56" i="2"/>
  <c r="M56" i="2" s="1"/>
  <c r="L34" i="2"/>
  <c r="M34" i="2" s="1"/>
  <c r="Q23" i="2"/>
  <c r="R23" i="2" s="1"/>
  <c r="Q155" i="2"/>
  <c r="R155" i="2" s="1"/>
  <c r="Q133" i="2"/>
  <c r="R133" i="2" s="1"/>
  <c r="Q111" i="2"/>
  <c r="R111" i="2" s="1"/>
  <c r="Q89" i="2"/>
  <c r="R89" i="2" s="1"/>
  <c r="Q67" i="2"/>
  <c r="R67" i="2" s="1"/>
  <c r="Q45" i="2"/>
  <c r="R45" i="2" s="1"/>
  <c r="L23" i="2"/>
  <c r="M23" i="2" s="1"/>
  <c r="L45" i="2"/>
  <c r="M45" i="2" s="1"/>
  <c r="L142" i="2"/>
  <c r="M142" i="2" s="1"/>
  <c r="L120" i="2"/>
  <c r="M120" i="2" s="1"/>
  <c r="L98" i="2"/>
  <c r="M98" i="2" s="1"/>
  <c r="L76" i="2"/>
  <c r="M76" i="2" s="1"/>
  <c r="L10" i="2"/>
  <c r="M10" i="2" s="1"/>
  <c r="Q164" i="2"/>
  <c r="R164" i="2" s="1"/>
  <c r="L153" i="2"/>
  <c r="M153" i="2" s="1"/>
  <c r="L131" i="2"/>
  <c r="M131" i="2" s="1"/>
  <c r="L109" i="2"/>
  <c r="M109" i="2" s="1"/>
  <c r="L87" i="2"/>
  <c r="M87" i="2" s="1"/>
  <c r="L65" i="2"/>
  <c r="M65" i="2" s="1"/>
  <c r="Q153" i="2"/>
  <c r="R153" i="2" s="1"/>
  <c r="Q131" i="2"/>
  <c r="R131" i="2" s="1"/>
  <c r="Q109" i="2"/>
  <c r="R109" i="2" s="1"/>
  <c r="Q87" i="2"/>
  <c r="R87" i="2" s="1"/>
  <c r="Q65" i="2"/>
  <c r="R65" i="2" s="1"/>
  <c r="Q54" i="2"/>
  <c r="R54" i="2" s="1"/>
  <c r="L21" i="2"/>
  <c r="M21" i="2" s="1"/>
  <c r="L54" i="2"/>
  <c r="M54" i="2" s="1"/>
  <c r="Q10" i="2"/>
  <c r="R10" i="2" s="1"/>
  <c r="Q142" i="2"/>
  <c r="R142" i="2" s="1"/>
  <c r="Q120" i="2"/>
  <c r="R120" i="2" s="1"/>
  <c r="Q98" i="2"/>
  <c r="R98" i="2" s="1"/>
  <c r="Q76" i="2"/>
  <c r="R76" i="2" s="1"/>
  <c r="Q43" i="2"/>
  <c r="R43" i="2" s="1"/>
  <c r="Q33" i="2"/>
  <c r="R33" i="2" s="1"/>
  <c r="L43" i="2"/>
  <c r="M43" i="2" s="1"/>
  <c r="L33" i="2"/>
  <c r="M33" i="2" s="1"/>
  <c r="Q21" i="2"/>
  <c r="R21" i="2" s="1"/>
  <c r="L152" i="2"/>
  <c r="M152" i="2" s="1"/>
  <c r="L130" i="2"/>
  <c r="M130" i="2" s="1"/>
  <c r="L108" i="2"/>
  <c r="M108" i="2" s="1"/>
  <c r="L86" i="2"/>
  <c r="M86" i="2" s="1"/>
  <c r="L64" i="2"/>
  <c r="M64" i="2" s="1"/>
  <c r="L141" i="2"/>
  <c r="M141" i="2" s="1"/>
  <c r="L119" i="2"/>
  <c r="M119" i="2" s="1"/>
  <c r="L97" i="2"/>
  <c r="M97" i="2" s="1"/>
  <c r="L75" i="2"/>
  <c r="M75" i="2" s="1"/>
  <c r="L154" i="2"/>
  <c r="M154" i="2" s="1"/>
  <c r="L132" i="2"/>
  <c r="M132" i="2" s="1"/>
  <c r="L110" i="2"/>
  <c r="M110" i="2" s="1"/>
  <c r="L88" i="2"/>
  <c r="M88" i="2" s="1"/>
  <c r="L66" i="2"/>
  <c r="M66" i="2" s="1"/>
  <c r="L143" i="2"/>
  <c r="M143" i="2" s="1"/>
  <c r="L121" i="2"/>
  <c r="M121" i="2" s="1"/>
  <c r="L99" i="2"/>
  <c r="M99" i="2" s="1"/>
  <c r="L77" i="2"/>
  <c r="M77" i="2" s="1"/>
  <c r="Q9" i="2"/>
  <c r="R9" i="2" s="1"/>
  <c r="Q11" i="2"/>
  <c r="R11" i="2" s="1"/>
  <c r="L20" i="2"/>
  <c r="M20" i="2" s="1"/>
  <c r="L53" i="2"/>
  <c r="M53" i="2" s="1"/>
  <c r="L55" i="2"/>
  <c r="M55" i="2" s="1"/>
  <c r="Q66" i="2"/>
  <c r="R66" i="2" s="1"/>
  <c r="Q75" i="2"/>
  <c r="R75" i="2" s="1"/>
  <c r="Q88" i="2"/>
  <c r="R88" i="2" s="1"/>
  <c r="Q97" i="2"/>
  <c r="R97" i="2" s="1"/>
  <c r="Q110" i="2"/>
  <c r="R110" i="2" s="1"/>
  <c r="Q119" i="2"/>
  <c r="R119" i="2" s="1"/>
  <c r="Q132" i="2"/>
  <c r="R132" i="2" s="1"/>
  <c r="Q141" i="2"/>
  <c r="R141" i="2" s="1"/>
  <c r="Q154" i="2"/>
  <c r="R154" i="2" s="1"/>
  <c r="Q165" i="2"/>
  <c r="R165" i="2" s="1"/>
  <c r="Q20" i="2"/>
  <c r="R20" i="2" s="1"/>
  <c r="Q53" i="2"/>
  <c r="R53" i="2" s="1"/>
  <c r="Q55" i="2"/>
  <c r="R55" i="2" s="1"/>
  <c r="Q162" i="2"/>
  <c r="R162" i="2" s="1"/>
  <c r="L140" i="2"/>
  <c r="M140" i="2" s="1"/>
  <c r="L118" i="2"/>
  <c r="M118" i="2" s="1"/>
  <c r="L96" i="2"/>
  <c r="M96" i="2" s="1"/>
  <c r="L74" i="2"/>
  <c r="M74" i="2" s="1"/>
  <c r="L31" i="2"/>
  <c r="M31" i="2" s="1"/>
  <c r="Q19" i="2"/>
  <c r="R19" i="2" s="1"/>
  <c r="L151" i="2"/>
  <c r="M151" i="2" s="1"/>
  <c r="L129" i="2"/>
  <c r="M129" i="2" s="1"/>
  <c r="L107" i="2"/>
  <c r="M107" i="2" s="1"/>
  <c r="L85" i="2"/>
  <c r="M85" i="2" s="1"/>
  <c r="Q31" i="2"/>
  <c r="R31" i="2" s="1"/>
  <c r="L19" i="2"/>
  <c r="M19" i="2" s="1"/>
  <c r="Q8" i="2"/>
  <c r="R8" i="2" s="1"/>
  <c r="L9" i="2"/>
  <c r="M9" i="2" s="1"/>
  <c r="L103" i="2"/>
  <c r="M103" i="2" s="1"/>
  <c r="L22" i="2"/>
  <c r="M22" i="2" s="1"/>
  <c r="L32" i="2"/>
  <c r="M32" i="2" s="1"/>
  <c r="L42" i="2"/>
  <c r="M42" i="2" s="1"/>
  <c r="L44" i="2"/>
  <c r="M44" i="2" s="1"/>
  <c r="L52" i="2"/>
  <c r="M52" i="2" s="1"/>
  <c r="Q64" i="2"/>
  <c r="R64" i="2" s="1"/>
  <c r="Q77" i="2"/>
  <c r="R77" i="2" s="1"/>
  <c r="Q86" i="2"/>
  <c r="R86" i="2" s="1"/>
  <c r="Q99" i="2"/>
  <c r="R99" i="2" s="1"/>
  <c r="Q108" i="2"/>
  <c r="R108" i="2" s="1"/>
  <c r="Q121" i="2"/>
  <c r="R121" i="2" s="1"/>
  <c r="Q130" i="2"/>
  <c r="R130" i="2" s="1"/>
  <c r="Q143" i="2"/>
  <c r="R143" i="2" s="1"/>
  <c r="Q152" i="2"/>
  <c r="R152" i="2" s="1"/>
  <c r="L11" i="2"/>
  <c r="M11" i="2" s="1"/>
  <c r="L146" i="2"/>
  <c r="M146" i="2" s="1"/>
  <c r="L124" i="2"/>
  <c r="M124" i="2" s="1"/>
  <c r="L102" i="2"/>
  <c r="M102" i="2" s="1"/>
  <c r="L80" i="2"/>
  <c r="M80" i="2" s="1"/>
  <c r="Q168" i="2"/>
  <c r="R168" i="2" s="1"/>
  <c r="L157" i="2"/>
  <c r="M157" i="2" s="1"/>
  <c r="L135" i="2"/>
  <c r="M135" i="2" s="1"/>
  <c r="L113" i="2"/>
  <c r="M113" i="2" s="1"/>
  <c r="L91" i="2"/>
  <c r="M91" i="2" s="1"/>
  <c r="L69" i="2"/>
  <c r="M69" i="2" s="1"/>
  <c r="Q22" i="2"/>
  <c r="R22" i="2" s="1"/>
  <c r="L26" i="2"/>
  <c r="M26" i="2" s="1"/>
  <c r="Q32" i="2"/>
  <c r="R32" i="2" s="1"/>
  <c r="Q36" i="2"/>
  <c r="R36" i="2" s="1"/>
  <c r="Q42" i="2"/>
  <c r="R42" i="2" s="1"/>
  <c r="Q44" i="2"/>
  <c r="R44" i="2" s="1"/>
  <c r="Q52" i="2"/>
  <c r="R52" i="2" s="1"/>
  <c r="Q58" i="2"/>
  <c r="R58" i="2" s="1"/>
  <c r="Q69" i="2"/>
  <c r="R69" i="2" s="1"/>
  <c r="Q74" i="2"/>
  <c r="R74" i="2" s="1"/>
  <c r="Q91" i="2"/>
  <c r="R91" i="2" s="1"/>
  <c r="Q96" i="2"/>
  <c r="R96" i="2" s="1"/>
  <c r="Q113" i="2"/>
  <c r="R113" i="2" s="1"/>
  <c r="Q118" i="2"/>
  <c r="R118" i="2" s="1"/>
  <c r="Q135" i="2"/>
  <c r="R135" i="2" s="1"/>
  <c r="Q140" i="2"/>
  <c r="R140" i="2" s="1"/>
  <c r="Q157" i="2"/>
  <c r="R157" i="2" s="1"/>
  <c r="Q163" i="2"/>
  <c r="R163" i="2" s="1"/>
  <c r="Q81" i="2" l="1"/>
  <c r="R81" i="2" s="1"/>
  <c r="L48" i="2"/>
  <c r="M48" i="2" s="1"/>
  <c r="M49" i="2" s="1"/>
  <c r="F10" i="2" s="1"/>
  <c r="L92" i="2"/>
  <c r="M92" i="2" s="1"/>
  <c r="Q59" i="2"/>
  <c r="R59" i="2" s="1"/>
  <c r="R60" i="2" s="1"/>
  <c r="F16" i="2" s="1"/>
  <c r="Q169" i="2"/>
  <c r="R169" i="2" s="1"/>
  <c r="R170" i="2" s="1"/>
  <c r="F25" i="2" s="1"/>
  <c r="Q103" i="2"/>
  <c r="R103" i="2" s="1"/>
  <c r="R104" i="2" s="1"/>
  <c r="F21" i="2" s="1"/>
  <c r="Q15" i="2"/>
  <c r="R15" i="2" s="1"/>
  <c r="R16" i="2" s="1"/>
  <c r="F7" i="2" s="1"/>
  <c r="L125" i="2"/>
  <c r="M125" i="2" s="1"/>
  <c r="M126" i="2" s="1"/>
  <c r="F24" i="2" s="1"/>
  <c r="L136" i="2"/>
  <c r="M136" i="2" s="1"/>
  <c r="L15" i="2"/>
  <c r="M15" i="2" s="1"/>
  <c r="M16" i="2" s="1"/>
  <c r="F6" i="2" s="1"/>
  <c r="Q125" i="2"/>
  <c r="R125" i="2" s="1"/>
  <c r="R126" i="2" s="1"/>
  <c r="F26" i="2" s="1"/>
  <c r="Q27" i="2"/>
  <c r="R27" i="2" s="1"/>
  <c r="R28" i="2" s="1"/>
  <c r="F9" i="2" s="1"/>
  <c r="L27" i="2"/>
  <c r="M27" i="2" s="1"/>
  <c r="M28" i="2" s="1"/>
  <c r="F8" i="2" s="1"/>
  <c r="L158" i="2"/>
  <c r="M158" i="2" s="1"/>
  <c r="M159" i="2" s="1"/>
  <c r="F31" i="2" s="1"/>
  <c r="Q37" i="2"/>
  <c r="R37" i="2" s="1"/>
  <c r="R38" i="2" s="1"/>
  <c r="Q48" i="2"/>
  <c r="R48" i="2" s="1"/>
  <c r="R49" i="2" s="1"/>
  <c r="F11" i="2" s="1"/>
  <c r="Q147" i="2"/>
  <c r="R147" i="2" s="1"/>
  <c r="R148" i="2" s="1"/>
  <c r="F30" i="2" s="1"/>
  <c r="L81" i="2"/>
  <c r="M81" i="2" s="1"/>
  <c r="M82" i="2" s="1"/>
  <c r="F13" i="2" s="1"/>
  <c r="L70" i="2"/>
  <c r="M70" i="2" s="1"/>
  <c r="M71" i="2" s="1"/>
  <c r="F18" i="2" s="1"/>
  <c r="Q136" i="2"/>
  <c r="R136" i="2" s="1"/>
  <c r="R137" i="2" s="1"/>
  <c r="F28" i="2" s="1"/>
  <c r="L147" i="2"/>
  <c r="M147" i="2" s="1"/>
  <c r="M148" i="2" s="1"/>
  <c r="F29" i="2" s="1"/>
  <c r="L114" i="2"/>
  <c r="M114" i="2" s="1"/>
  <c r="M115" i="2" s="1"/>
  <c r="F22" i="2" s="1"/>
  <c r="Q70" i="2"/>
  <c r="R70" i="2" s="1"/>
  <c r="R71" i="2" s="1"/>
  <c r="F12" i="2" s="1"/>
  <c r="Q158" i="2"/>
  <c r="R158" i="2" s="1"/>
  <c r="Q92" i="2"/>
  <c r="R92" i="2" s="1"/>
  <c r="R93" i="2" s="1"/>
  <c r="F15" i="2" s="1"/>
  <c r="Q114" i="2"/>
  <c r="R114" i="2" s="1"/>
  <c r="R115" i="2" s="1"/>
  <c r="F23" i="2" s="1"/>
  <c r="L59" i="2"/>
  <c r="M59" i="2" s="1"/>
  <c r="M60" i="2" s="1"/>
  <c r="F17" i="2" s="1"/>
  <c r="R159" i="2"/>
  <c r="F32" i="2" s="1"/>
  <c r="R82" i="2"/>
  <c r="F14" i="2" s="1"/>
  <c r="M137" i="2"/>
  <c r="F27" i="2" s="1"/>
  <c r="M104" i="2"/>
  <c r="F20" i="2" s="1"/>
  <c r="M93" i="2"/>
  <c r="F19" i="2" s="1"/>
  <c r="M38" i="2"/>
  <c r="L140" i="3" l="1"/>
  <c r="M140" i="3" s="1"/>
  <c r="L139" i="3"/>
  <c r="M139" i="3" s="1"/>
  <c r="L138" i="3"/>
  <c r="M138" i="3" s="1"/>
  <c r="L137" i="3"/>
  <c r="M137" i="3" s="1"/>
  <c r="L136" i="3"/>
  <c r="M136" i="3" s="1"/>
  <c r="L184" i="1" l="1"/>
  <c r="L183" i="1"/>
  <c r="L182" i="1"/>
  <c r="L181" i="1"/>
  <c r="L180" i="1"/>
  <c r="L179" i="1"/>
  <c r="L178" i="1"/>
  <c r="L177" i="1"/>
  <c r="M177" i="1" s="1"/>
  <c r="O140" i="3"/>
  <c r="O139" i="3"/>
  <c r="O138" i="3"/>
  <c r="O137" i="3"/>
  <c r="O136" i="3"/>
  <c r="K141" i="3" l="1"/>
  <c r="J140" i="3"/>
  <c r="J139" i="3"/>
  <c r="J138" i="3"/>
  <c r="J137" i="3"/>
  <c r="J136" i="3"/>
  <c r="M141" i="3" l="1"/>
  <c r="F28" i="3" s="1"/>
  <c r="K185" i="1"/>
  <c r="M184" i="1"/>
  <c r="M183" i="1"/>
  <c r="M182" i="1"/>
  <c r="M181" i="1"/>
  <c r="M180" i="1"/>
  <c r="M179" i="1"/>
  <c r="M178" i="1"/>
  <c r="M185" i="1" l="1"/>
  <c r="F28" i="1" s="1"/>
  <c r="Q184" i="1"/>
  <c r="R184" i="1" s="1"/>
  <c r="Q183" i="1"/>
  <c r="R183" i="1" s="1"/>
  <c r="Q182" i="1"/>
  <c r="R182" i="1" s="1"/>
  <c r="Q181" i="1"/>
  <c r="R181" i="1" s="1"/>
  <c r="Q180" i="1"/>
  <c r="R180" i="1" s="1"/>
  <c r="Q179" i="1"/>
  <c r="R179" i="1" s="1"/>
  <c r="Q178" i="1"/>
  <c r="R178" i="1" s="1"/>
  <c r="Q177" i="1"/>
  <c r="R177" i="1" s="1"/>
  <c r="P185" i="1"/>
  <c r="R185" i="1" l="1"/>
  <c r="F27" i="1" s="1"/>
  <c r="P141" i="3" l="1"/>
  <c r="Q140" i="3"/>
  <c r="R140" i="3" s="1"/>
  <c r="Q139" i="3"/>
  <c r="R139" i="3" s="1"/>
  <c r="Q138" i="3"/>
  <c r="R138" i="3" s="1"/>
  <c r="Q137" i="3"/>
  <c r="R137" i="3" s="1"/>
  <c r="Q136" i="3"/>
  <c r="R136" i="3" s="1"/>
  <c r="R141" i="3" l="1"/>
  <c r="F27" i="3" s="1"/>
  <c r="L20" i="1"/>
  <c r="M20" i="1" s="1"/>
  <c r="Q20" i="1"/>
  <c r="R20" i="1" s="1"/>
  <c r="K65" i="1" l="1"/>
  <c r="P60" i="3"/>
  <c r="P51" i="3"/>
  <c r="L46" i="3"/>
  <c r="K51" i="3"/>
  <c r="K42" i="3"/>
  <c r="P34" i="3"/>
  <c r="P13" i="3"/>
  <c r="K13" i="3"/>
  <c r="L30" i="3"/>
  <c r="K34" i="3"/>
  <c r="L29" i="3"/>
  <c r="Q29" i="1" l="1"/>
  <c r="Q10" i="1"/>
  <c r="Q9" i="1"/>
  <c r="Q8" i="1"/>
  <c r="L9" i="1"/>
  <c r="L8" i="1"/>
  <c r="K16" i="1"/>
  <c r="Q100" i="1" l="1"/>
  <c r="R100" i="1" s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L100" i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Q87" i="1"/>
  <c r="R87" i="1" s="1"/>
  <c r="Q88" i="1"/>
  <c r="R88" i="1" s="1"/>
  <c r="Q86" i="1"/>
  <c r="R86" i="1" s="1"/>
  <c r="Q85" i="1"/>
  <c r="R85" i="1" s="1"/>
  <c r="Q84" i="1"/>
  <c r="R84" i="1" s="1"/>
  <c r="Q83" i="1"/>
  <c r="R83" i="1" s="1"/>
  <c r="Q82" i="1"/>
  <c r="R82" i="1" s="1"/>
  <c r="Q81" i="1"/>
  <c r="R81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Q172" i="1"/>
  <c r="R172" i="1" s="1"/>
  <c r="Q171" i="1"/>
  <c r="R171" i="1" s="1"/>
  <c r="Q170" i="1"/>
  <c r="R170" i="1" s="1"/>
  <c r="Q169" i="1"/>
  <c r="R169" i="1" s="1"/>
  <c r="Q168" i="1"/>
  <c r="R168" i="1" s="1"/>
  <c r="Q167" i="1"/>
  <c r="R167" i="1" s="1"/>
  <c r="Q166" i="1"/>
  <c r="R166" i="1" s="1"/>
  <c r="Q165" i="1"/>
  <c r="R165" i="1" s="1"/>
  <c r="L172" i="1"/>
  <c r="M172" i="1" s="1"/>
  <c r="L171" i="1"/>
  <c r="M171" i="1" s="1"/>
  <c r="L170" i="1"/>
  <c r="M170" i="1" s="1"/>
  <c r="L169" i="1"/>
  <c r="M169" i="1" s="1"/>
  <c r="L168" i="1"/>
  <c r="M168" i="1" s="1"/>
  <c r="L167" i="1"/>
  <c r="M167" i="1" s="1"/>
  <c r="L166" i="1"/>
  <c r="M166" i="1" s="1"/>
  <c r="L165" i="1"/>
  <c r="M165" i="1" s="1"/>
  <c r="R173" i="1" l="1"/>
  <c r="F10" i="1" s="1"/>
  <c r="M173" i="1"/>
  <c r="F23" i="1" s="1"/>
  <c r="M77" i="1"/>
  <c r="F18" i="1" s="1"/>
  <c r="R65" i="1"/>
  <c r="F17" i="1" s="1"/>
  <c r="M89" i="1"/>
  <c r="F19" i="1" s="1"/>
  <c r="M53" i="1"/>
  <c r="F13" i="1" s="1"/>
  <c r="M65" i="1"/>
  <c r="F15" i="1" s="1"/>
  <c r="R89" i="1"/>
  <c r="F20" i="1" s="1"/>
  <c r="M101" i="1"/>
  <c r="F21" i="1" s="1"/>
  <c r="R101" i="1"/>
  <c r="P161" i="1" l="1"/>
  <c r="P149" i="1"/>
  <c r="K149" i="1"/>
  <c r="K161" i="1"/>
  <c r="K113" i="1"/>
  <c r="P77" i="1"/>
  <c r="P137" i="1"/>
  <c r="K137" i="1"/>
  <c r="P125" i="1"/>
  <c r="K125" i="1"/>
  <c r="P113" i="1"/>
  <c r="P53" i="1"/>
  <c r="P101" i="1"/>
  <c r="K101" i="1"/>
  <c r="P89" i="1"/>
  <c r="K53" i="1"/>
  <c r="P65" i="1"/>
  <c r="K89" i="1"/>
  <c r="K77" i="1"/>
  <c r="P41" i="1"/>
  <c r="K41" i="1"/>
  <c r="P173" i="1"/>
  <c r="K173" i="1"/>
  <c r="P30" i="1"/>
  <c r="P16" i="1"/>
  <c r="K30" i="1"/>
  <c r="Q76" i="1" l="1"/>
  <c r="R76" i="1" s="1"/>
  <c r="Q160" i="1"/>
  <c r="R160" i="1" s="1"/>
  <c r="L160" i="1"/>
  <c r="M160" i="1" s="1"/>
  <c r="L148" i="1"/>
  <c r="M148" i="1" s="1"/>
  <c r="Q148" i="1"/>
  <c r="R148" i="1" s="1"/>
  <c r="L112" i="1"/>
  <c r="M112" i="1" s="1"/>
  <c r="Q136" i="1"/>
  <c r="R136" i="1" s="1"/>
  <c r="Q52" i="1"/>
  <c r="R52" i="1" s="1"/>
  <c r="L136" i="1"/>
  <c r="M136" i="1" s="1"/>
  <c r="Q124" i="1"/>
  <c r="R124" i="1" s="1"/>
  <c r="L124" i="1"/>
  <c r="M124" i="1" s="1"/>
  <c r="Q112" i="1"/>
  <c r="R112" i="1" s="1"/>
  <c r="Q40" i="1"/>
  <c r="R40" i="1" s="1"/>
  <c r="L40" i="1"/>
  <c r="M40" i="1" s="1"/>
  <c r="R29" i="1"/>
  <c r="L29" i="1"/>
  <c r="M29" i="1" s="1"/>
  <c r="L12" i="1"/>
  <c r="L11" i="1"/>
  <c r="L15" i="1"/>
  <c r="Q75" i="1" l="1"/>
  <c r="R75" i="1" s="1"/>
  <c r="Q159" i="1"/>
  <c r="R159" i="1" s="1"/>
  <c r="L159" i="1"/>
  <c r="M159" i="1" s="1"/>
  <c r="Q74" i="1"/>
  <c r="R74" i="1" s="1"/>
  <c r="Q158" i="1"/>
  <c r="R158" i="1" s="1"/>
  <c r="L158" i="1"/>
  <c r="M158" i="1" s="1"/>
  <c r="Q73" i="1"/>
  <c r="R73" i="1" s="1"/>
  <c r="Q157" i="1"/>
  <c r="R157" i="1" s="1"/>
  <c r="L157" i="1"/>
  <c r="M157" i="1" s="1"/>
  <c r="Q72" i="1"/>
  <c r="R72" i="1" s="1"/>
  <c r="Q156" i="1"/>
  <c r="R156" i="1" s="1"/>
  <c r="L156" i="1"/>
  <c r="M156" i="1" s="1"/>
  <c r="Q71" i="1"/>
  <c r="R71" i="1" s="1"/>
  <c r="Q155" i="1"/>
  <c r="R155" i="1" s="1"/>
  <c r="L155" i="1"/>
  <c r="M155" i="1" s="1"/>
  <c r="Q70" i="1"/>
  <c r="R70" i="1" s="1"/>
  <c r="Q154" i="1"/>
  <c r="R154" i="1" s="1"/>
  <c r="L154" i="1"/>
  <c r="M154" i="1" s="1"/>
  <c r="Q69" i="1"/>
  <c r="R69" i="1" s="1"/>
  <c r="Q153" i="1"/>
  <c r="R153" i="1" s="1"/>
  <c r="L153" i="1"/>
  <c r="M153" i="1" s="1"/>
  <c r="L147" i="1"/>
  <c r="M147" i="1" s="1"/>
  <c r="L146" i="1"/>
  <c r="M146" i="1" s="1"/>
  <c r="L145" i="1"/>
  <c r="M145" i="1" s="1"/>
  <c r="L144" i="1"/>
  <c r="M144" i="1" s="1"/>
  <c r="L143" i="1"/>
  <c r="M143" i="1" s="1"/>
  <c r="L142" i="1"/>
  <c r="M142" i="1" s="1"/>
  <c r="L141" i="1"/>
  <c r="M141" i="1" s="1"/>
  <c r="Q147" i="1"/>
  <c r="R147" i="1" s="1"/>
  <c r="Q146" i="1"/>
  <c r="R146" i="1" s="1"/>
  <c r="Q145" i="1"/>
  <c r="R145" i="1" s="1"/>
  <c r="Q144" i="1"/>
  <c r="R144" i="1" s="1"/>
  <c r="Q143" i="1"/>
  <c r="R143" i="1" s="1"/>
  <c r="Q142" i="1"/>
  <c r="R142" i="1" s="1"/>
  <c r="Q141" i="1"/>
  <c r="R141" i="1" s="1"/>
  <c r="L111" i="1"/>
  <c r="M111" i="1" s="1"/>
  <c r="Q135" i="1"/>
  <c r="R135" i="1" s="1"/>
  <c r="Q51" i="1"/>
  <c r="R51" i="1" s="1"/>
  <c r="L110" i="1"/>
  <c r="M110" i="1" s="1"/>
  <c r="Q134" i="1"/>
  <c r="R134" i="1" s="1"/>
  <c r="Q50" i="1"/>
  <c r="R50" i="1" s="1"/>
  <c r="L109" i="1"/>
  <c r="M109" i="1" s="1"/>
  <c r="Q133" i="1"/>
  <c r="R133" i="1" s="1"/>
  <c r="Q49" i="1"/>
  <c r="R49" i="1" s="1"/>
  <c r="L108" i="1"/>
  <c r="M108" i="1" s="1"/>
  <c r="Q132" i="1"/>
  <c r="R132" i="1" s="1"/>
  <c r="Q48" i="1"/>
  <c r="R48" i="1" s="1"/>
  <c r="L107" i="1"/>
  <c r="M107" i="1" s="1"/>
  <c r="Q131" i="1"/>
  <c r="R131" i="1" s="1"/>
  <c r="Q47" i="1"/>
  <c r="R47" i="1" s="1"/>
  <c r="L106" i="1"/>
  <c r="M106" i="1" s="1"/>
  <c r="Q130" i="1"/>
  <c r="R130" i="1" s="1"/>
  <c r="Q46" i="1"/>
  <c r="R46" i="1" s="1"/>
  <c r="L105" i="1"/>
  <c r="M105" i="1" s="1"/>
  <c r="Q129" i="1"/>
  <c r="R129" i="1" s="1"/>
  <c r="Q45" i="1"/>
  <c r="R45" i="1" s="1"/>
  <c r="L135" i="1"/>
  <c r="M135" i="1" s="1"/>
  <c r="Q123" i="1"/>
  <c r="R123" i="1" s="1"/>
  <c r="L134" i="1"/>
  <c r="M134" i="1" s="1"/>
  <c r="Q122" i="1"/>
  <c r="R122" i="1" s="1"/>
  <c r="L133" i="1"/>
  <c r="M133" i="1" s="1"/>
  <c r="Q121" i="1"/>
  <c r="R121" i="1" s="1"/>
  <c r="L132" i="1"/>
  <c r="M132" i="1" s="1"/>
  <c r="Q120" i="1"/>
  <c r="R120" i="1" s="1"/>
  <c r="L131" i="1"/>
  <c r="M131" i="1" s="1"/>
  <c r="Q119" i="1"/>
  <c r="R119" i="1" s="1"/>
  <c r="L130" i="1"/>
  <c r="M130" i="1" s="1"/>
  <c r="Q118" i="1"/>
  <c r="R118" i="1" s="1"/>
  <c r="L129" i="1"/>
  <c r="M129" i="1" s="1"/>
  <c r="Q117" i="1"/>
  <c r="R117" i="1" s="1"/>
  <c r="L123" i="1"/>
  <c r="M123" i="1" s="1"/>
  <c r="Q111" i="1"/>
  <c r="R111" i="1" s="1"/>
  <c r="L122" i="1"/>
  <c r="M122" i="1" s="1"/>
  <c r="Q110" i="1"/>
  <c r="R110" i="1" s="1"/>
  <c r="L121" i="1"/>
  <c r="M121" i="1" s="1"/>
  <c r="Q109" i="1"/>
  <c r="R109" i="1" s="1"/>
  <c r="L120" i="1"/>
  <c r="M120" i="1" s="1"/>
  <c r="Q108" i="1"/>
  <c r="R108" i="1" s="1"/>
  <c r="L119" i="1"/>
  <c r="M119" i="1" s="1"/>
  <c r="Q107" i="1"/>
  <c r="R107" i="1" s="1"/>
  <c r="L118" i="1"/>
  <c r="M118" i="1" s="1"/>
  <c r="Q106" i="1"/>
  <c r="R106" i="1" s="1"/>
  <c r="L117" i="1"/>
  <c r="M117" i="1" s="1"/>
  <c r="Q105" i="1"/>
  <c r="R105" i="1" s="1"/>
  <c r="Q39" i="1"/>
  <c r="R39" i="1" s="1"/>
  <c r="L39" i="1"/>
  <c r="M39" i="1" s="1"/>
  <c r="Q38" i="1"/>
  <c r="R38" i="1" s="1"/>
  <c r="L38" i="1"/>
  <c r="M38" i="1" s="1"/>
  <c r="Q37" i="1"/>
  <c r="R37" i="1" s="1"/>
  <c r="L37" i="1"/>
  <c r="M37" i="1" s="1"/>
  <c r="Q36" i="1"/>
  <c r="R36" i="1" s="1"/>
  <c r="L36" i="1"/>
  <c r="M36" i="1" s="1"/>
  <c r="Q35" i="1"/>
  <c r="R35" i="1" s="1"/>
  <c r="L35" i="1"/>
  <c r="M35" i="1" s="1"/>
  <c r="Q34" i="1"/>
  <c r="R34" i="1" s="1"/>
  <c r="L34" i="1"/>
  <c r="M34" i="1" s="1"/>
  <c r="Q28" i="1"/>
  <c r="R28" i="1" s="1"/>
  <c r="L28" i="1"/>
  <c r="M28" i="1" s="1"/>
  <c r="Q27" i="1"/>
  <c r="R27" i="1" s="1"/>
  <c r="L27" i="1"/>
  <c r="M27" i="1" s="1"/>
  <c r="Q25" i="1"/>
  <c r="R25" i="1" s="1"/>
  <c r="L25" i="1"/>
  <c r="M25" i="1" s="1"/>
  <c r="Q24" i="1"/>
  <c r="R24" i="1" s="1"/>
  <c r="L24" i="1"/>
  <c r="M24" i="1" s="1"/>
  <c r="Q23" i="1"/>
  <c r="R23" i="1" s="1"/>
  <c r="L23" i="1"/>
  <c r="M23" i="1" s="1"/>
  <c r="Q21" i="1"/>
  <c r="R21" i="1" s="1"/>
  <c r="L21" i="1"/>
  <c r="M21" i="1" s="1"/>
  <c r="Q15" i="1"/>
  <c r="R15" i="1" s="1"/>
  <c r="M15" i="1"/>
  <c r="Q14" i="1"/>
  <c r="R14" i="1" s="1"/>
  <c r="L14" i="1"/>
  <c r="M14" i="1" s="1"/>
  <c r="Q13" i="1"/>
  <c r="R13" i="1" s="1"/>
  <c r="L13" i="1"/>
  <c r="M13" i="1" s="1"/>
  <c r="Q12" i="1"/>
  <c r="R12" i="1" s="1"/>
  <c r="M12" i="1"/>
  <c r="Q11" i="1"/>
  <c r="R11" i="1" s="1"/>
  <c r="M11" i="1"/>
  <c r="R10" i="1"/>
  <c r="L10" i="1"/>
  <c r="M10" i="1" s="1"/>
  <c r="R9" i="1"/>
  <c r="M9" i="1"/>
  <c r="R8" i="1"/>
  <c r="M8" i="1"/>
  <c r="M137" i="1" l="1"/>
  <c r="F30" i="1" s="1"/>
  <c r="M16" i="1"/>
  <c r="F6" i="1" s="1"/>
  <c r="M30" i="1"/>
  <c r="F8" i="1" s="1"/>
  <c r="R113" i="1"/>
  <c r="F25" i="1" s="1"/>
  <c r="R41" i="1"/>
  <c r="F12" i="1" s="1"/>
  <c r="M149" i="1"/>
  <c r="F32" i="1" s="1"/>
  <c r="R161" i="1"/>
  <c r="F35" i="1" s="1"/>
  <c r="R53" i="1"/>
  <c r="F14" i="1" s="1"/>
  <c r="R16" i="1"/>
  <c r="F7" i="1" s="1"/>
  <c r="R30" i="1"/>
  <c r="F9" i="1" s="1"/>
  <c r="M125" i="1"/>
  <c r="F26" i="1" s="1"/>
  <c r="R137" i="1"/>
  <c r="F31" i="1" s="1"/>
  <c r="R149" i="1"/>
  <c r="F33" i="1" s="1"/>
  <c r="R77" i="1"/>
  <c r="F16" i="1" s="1"/>
  <c r="M41" i="1"/>
  <c r="F11" i="1" s="1"/>
  <c r="R125" i="1"/>
  <c r="F29" i="1" s="1"/>
  <c r="M113" i="1"/>
  <c r="F24" i="1" s="1"/>
  <c r="M161" i="1"/>
  <c r="F34" i="1" s="1"/>
  <c r="J8" i="3" l="1"/>
  <c r="L8" i="3"/>
  <c r="M8" i="3" s="1"/>
  <c r="O8" i="3"/>
  <c r="Q8" i="3"/>
  <c r="R8" i="3" s="1"/>
  <c r="J10" i="3"/>
  <c r="L10" i="3"/>
  <c r="M10" i="3" s="1"/>
  <c r="O10" i="3"/>
  <c r="Q10" i="3"/>
  <c r="R10" i="3" s="1"/>
  <c r="J11" i="3"/>
  <c r="L11" i="3"/>
  <c r="M11" i="3" s="1"/>
  <c r="O11" i="3"/>
  <c r="Q11" i="3"/>
  <c r="R11" i="3" s="1"/>
  <c r="J12" i="3"/>
  <c r="L12" i="3"/>
  <c r="M12" i="3" s="1"/>
  <c r="O12" i="3"/>
  <c r="Q12" i="3"/>
  <c r="R12" i="3" s="1"/>
  <c r="J17" i="3"/>
  <c r="L17" i="3"/>
  <c r="M17" i="3" s="1"/>
  <c r="O17" i="3"/>
  <c r="Q17" i="3"/>
  <c r="R17" i="3" s="1"/>
  <c r="J18" i="3"/>
  <c r="L18" i="3"/>
  <c r="M18" i="3" s="1"/>
  <c r="O18" i="3"/>
  <c r="Q18" i="3"/>
  <c r="R18" i="3" s="1"/>
  <c r="J19" i="3"/>
  <c r="L19" i="3"/>
  <c r="M19" i="3" s="1"/>
  <c r="O19" i="3"/>
  <c r="Q19" i="3"/>
  <c r="R19" i="3" s="1"/>
  <c r="J20" i="3"/>
  <c r="L20" i="3"/>
  <c r="M20" i="3" s="1"/>
  <c r="O20" i="3"/>
  <c r="Q20" i="3"/>
  <c r="R20" i="3" s="1"/>
  <c r="J21" i="3"/>
  <c r="L21" i="3"/>
  <c r="M21" i="3" s="1"/>
  <c r="O21" i="3"/>
  <c r="Q21" i="3"/>
  <c r="R21" i="3" s="1"/>
  <c r="J127" i="3"/>
  <c r="O127" i="3"/>
  <c r="Q127" i="3"/>
  <c r="R127" i="3" s="1"/>
  <c r="J128" i="3"/>
  <c r="O128" i="3"/>
  <c r="Q128" i="3"/>
  <c r="R128" i="3" s="1"/>
  <c r="J129" i="3"/>
  <c r="O129" i="3"/>
  <c r="Q129" i="3"/>
  <c r="R129" i="3" s="1"/>
  <c r="J130" i="3"/>
  <c r="O130" i="3"/>
  <c r="Q130" i="3"/>
  <c r="R130" i="3" s="1"/>
  <c r="J131" i="3"/>
  <c r="O131" i="3"/>
  <c r="Q131" i="3"/>
  <c r="R131" i="3" s="1"/>
  <c r="K132" i="3"/>
  <c r="P132" i="3"/>
  <c r="J29" i="3"/>
  <c r="M29" i="3"/>
  <c r="O29" i="3"/>
  <c r="Q29" i="3"/>
  <c r="R29" i="3" s="1"/>
  <c r="J30" i="3"/>
  <c r="M30" i="3"/>
  <c r="O30" i="3"/>
  <c r="Q30" i="3"/>
  <c r="R30" i="3" s="1"/>
  <c r="J31" i="3"/>
  <c r="L31" i="3"/>
  <c r="M31" i="3" s="1"/>
  <c r="O31" i="3"/>
  <c r="Q31" i="3"/>
  <c r="R31" i="3" s="1"/>
  <c r="J32" i="3"/>
  <c r="L32" i="3"/>
  <c r="M32" i="3" s="1"/>
  <c r="O32" i="3"/>
  <c r="Q32" i="3"/>
  <c r="R32" i="3" s="1"/>
  <c r="J33" i="3"/>
  <c r="L33" i="3"/>
  <c r="M33" i="3" s="1"/>
  <c r="O33" i="3"/>
  <c r="Q33" i="3"/>
  <c r="R33" i="3" s="1"/>
  <c r="J46" i="3"/>
  <c r="M46" i="3"/>
  <c r="J55" i="3"/>
  <c r="L55" i="3"/>
  <c r="M55" i="3" s="1"/>
  <c r="J47" i="3"/>
  <c r="L47" i="3"/>
  <c r="M47" i="3" s="1"/>
  <c r="J56" i="3"/>
  <c r="L56" i="3"/>
  <c r="M56" i="3" s="1"/>
  <c r="J48" i="3"/>
  <c r="L48" i="3"/>
  <c r="M48" i="3" s="1"/>
  <c r="J57" i="3"/>
  <c r="L57" i="3"/>
  <c r="M57" i="3" s="1"/>
  <c r="J49" i="3"/>
  <c r="L49" i="3"/>
  <c r="M49" i="3" s="1"/>
  <c r="J58" i="3"/>
  <c r="L58" i="3"/>
  <c r="M58" i="3" s="1"/>
  <c r="J50" i="3"/>
  <c r="L50" i="3"/>
  <c r="M50" i="3" s="1"/>
  <c r="J59" i="3"/>
  <c r="L59" i="3"/>
  <c r="M59" i="3" s="1"/>
  <c r="K60" i="3"/>
  <c r="O46" i="3"/>
  <c r="Q46" i="3"/>
  <c r="R46" i="3" s="1"/>
  <c r="J64" i="3"/>
  <c r="L64" i="3"/>
  <c r="M64" i="3" s="1"/>
  <c r="O47" i="3"/>
  <c r="Q47" i="3"/>
  <c r="R47" i="3" s="1"/>
  <c r="J65" i="3"/>
  <c r="L65" i="3"/>
  <c r="M65" i="3" s="1"/>
  <c r="O48" i="3"/>
  <c r="Q48" i="3"/>
  <c r="R48" i="3" s="1"/>
  <c r="J66" i="3"/>
  <c r="L66" i="3"/>
  <c r="M66" i="3" s="1"/>
  <c r="O49" i="3"/>
  <c r="Q49" i="3"/>
  <c r="R49" i="3" s="1"/>
  <c r="J67" i="3"/>
  <c r="L67" i="3"/>
  <c r="M67" i="3" s="1"/>
  <c r="O50" i="3"/>
  <c r="Q50" i="3"/>
  <c r="R50" i="3" s="1"/>
  <c r="J68" i="3"/>
  <c r="L68" i="3"/>
  <c r="M68" i="3" s="1"/>
  <c r="K69" i="3"/>
  <c r="J37" i="3"/>
  <c r="L37" i="3"/>
  <c r="M37" i="3" s="1"/>
  <c r="O64" i="3"/>
  <c r="Q64" i="3"/>
  <c r="R64" i="3" s="1"/>
  <c r="J38" i="3"/>
  <c r="L38" i="3"/>
  <c r="M38" i="3" s="1"/>
  <c r="O65" i="3"/>
  <c r="Q65" i="3"/>
  <c r="R65" i="3" s="1"/>
  <c r="J39" i="3"/>
  <c r="L39" i="3"/>
  <c r="M39" i="3" s="1"/>
  <c r="O66" i="3"/>
  <c r="Q66" i="3"/>
  <c r="R66" i="3" s="1"/>
  <c r="J40" i="3"/>
  <c r="L40" i="3"/>
  <c r="M40" i="3" s="1"/>
  <c r="O67" i="3"/>
  <c r="Q67" i="3"/>
  <c r="R67" i="3" s="1"/>
  <c r="J41" i="3"/>
  <c r="L41" i="3"/>
  <c r="M41" i="3" s="1"/>
  <c r="O68" i="3"/>
  <c r="Q68" i="3"/>
  <c r="R68" i="3" s="1"/>
  <c r="P69" i="3"/>
  <c r="O55" i="3"/>
  <c r="Q55" i="3"/>
  <c r="R55" i="3" s="1"/>
  <c r="J73" i="3"/>
  <c r="L73" i="3"/>
  <c r="M73" i="3" s="1"/>
  <c r="O56" i="3"/>
  <c r="Q56" i="3"/>
  <c r="R56" i="3" s="1"/>
  <c r="J74" i="3"/>
  <c r="L74" i="3"/>
  <c r="M74" i="3" s="1"/>
  <c r="O57" i="3"/>
  <c r="Q57" i="3"/>
  <c r="R57" i="3" s="1"/>
  <c r="J75" i="3"/>
  <c r="L75" i="3"/>
  <c r="M75" i="3" s="1"/>
  <c r="O58" i="3"/>
  <c r="Q58" i="3"/>
  <c r="R58" i="3" s="1"/>
  <c r="J76" i="3"/>
  <c r="L76" i="3"/>
  <c r="M76" i="3" s="1"/>
  <c r="O59" i="3"/>
  <c r="Q59" i="3"/>
  <c r="R59" i="3" s="1"/>
  <c r="J77" i="3"/>
  <c r="L77" i="3"/>
  <c r="M77" i="3" s="1"/>
  <c r="K78" i="3"/>
  <c r="O73" i="3"/>
  <c r="Q73" i="3"/>
  <c r="R73" i="3" s="1"/>
  <c r="J82" i="3"/>
  <c r="L82" i="3"/>
  <c r="M82" i="3" s="1"/>
  <c r="O74" i="3"/>
  <c r="Q74" i="3"/>
  <c r="R74" i="3" s="1"/>
  <c r="J83" i="3"/>
  <c r="L83" i="3"/>
  <c r="M83" i="3" s="1"/>
  <c r="O75" i="3"/>
  <c r="Q75" i="3"/>
  <c r="R75" i="3" s="1"/>
  <c r="J84" i="3"/>
  <c r="L84" i="3"/>
  <c r="M84" i="3" s="1"/>
  <c r="O76" i="3"/>
  <c r="Q76" i="3"/>
  <c r="R76" i="3" s="1"/>
  <c r="J85" i="3"/>
  <c r="L85" i="3"/>
  <c r="M85" i="3" s="1"/>
  <c r="O77" i="3"/>
  <c r="Q77" i="3"/>
  <c r="R77" i="3" s="1"/>
  <c r="J86" i="3"/>
  <c r="L86" i="3"/>
  <c r="M86" i="3" s="1"/>
  <c r="P78" i="3"/>
  <c r="K87" i="3"/>
  <c r="O82" i="3"/>
  <c r="Q82" i="3"/>
  <c r="R82" i="3" s="1"/>
  <c r="J91" i="3"/>
  <c r="L91" i="3"/>
  <c r="M91" i="3" s="1"/>
  <c r="O83" i="3"/>
  <c r="Q83" i="3"/>
  <c r="R83" i="3" s="1"/>
  <c r="J92" i="3"/>
  <c r="L92" i="3"/>
  <c r="M92" i="3" s="1"/>
  <c r="O84" i="3"/>
  <c r="Q84" i="3"/>
  <c r="R84" i="3" s="1"/>
  <c r="J93" i="3"/>
  <c r="L93" i="3"/>
  <c r="M93" i="3" s="1"/>
  <c r="O85" i="3"/>
  <c r="Q85" i="3"/>
  <c r="R85" i="3" s="1"/>
  <c r="J94" i="3"/>
  <c r="L94" i="3"/>
  <c r="M94" i="3" s="1"/>
  <c r="O86" i="3"/>
  <c r="Q86" i="3"/>
  <c r="R86" i="3" s="1"/>
  <c r="J95" i="3"/>
  <c r="L95" i="3"/>
  <c r="M95" i="3" s="1"/>
  <c r="P87" i="3"/>
  <c r="K96" i="3"/>
  <c r="O91" i="3"/>
  <c r="Q91" i="3"/>
  <c r="R91" i="3" s="1"/>
  <c r="J100" i="3"/>
  <c r="L100" i="3"/>
  <c r="M100" i="3" s="1"/>
  <c r="O92" i="3"/>
  <c r="Q92" i="3"/>
  <c r="R92" i="3" s="1"/>
  <c r="J101" i="3"/>
  <c r="L101" i="3"/>
  <c r="M101" i="3" s="1"/>
  <c r="O93" i="3"/>
  <c r="Q93" i="3"/>
  <c r="R93" i="3" s="1"/>
  <c r="J102" i="3"/>
  <c r="L102" i="3"/>
  <c r="M102" i="3" s="1"/>
  <c r="O94" i="3"/>
  <c r="Q94" i="3"/>
  <c r="R94" i="3" s="1"/>
  <c r="J103" i="3"/>
  <c r="L103" i="3"/>
  <c r="M103" i="3" s="1"/>
  <c r="O95" i="3"/>
  <c r="Q95" i="3"/>
  <c r="R95" i="3" s="1"/>
  <c r="J104" i="3"/>
  <c r="L104" i="3"/>
  <c r="M104" i="3" s="1"/>
  <c r="P96" i="3"/>
  <c r="K105" i="3"/>
  <c r="O37" i="3"/>
  <c r="Q37" i="3"/>
  <c r="R37" i="3" s="1"/>
  <c r="O100" i="3"/>
  <c r="Q100" i="3"/>
  <c r="R100" i="3" s="1"/>
  <c r="O38" i="3"/>
  <c r="Q38" i="3"/>
  <c r="R38" i="3" s="1"/>
  <c r="O101" i="3"/>
  <c r="Q101" i="3"/>
  <c r="R101" i="3" s="1"/>
  <c r="O39" i="3"/>
  <c r="Q39" i="3"/>
  <c r="R39" i="3" s="1"/>
  <c r="O102" i="3"/>
  <c r="Q102" i="3"/>
  <c r="R102" i="3" s="1"/>
  <c r="O40" i="3"/>
  <c r="Q40" i="3"/>
  <c r="R40" i="3" s="1"/>
  <c r="O103" i="3"/>
  <c r="Q103" i="3"/>
  <c r="R103" i="3" s="1"/>
  <c r="O41" i="3"/>
  <c r="Q41" i="3"/>
  <c r="R41" i="3" s="1"/>
  <c r="O104" i="3"/>
  <c r="Q104" i="3"/>
  <c r="R104" i="3" s="1"/>
  <c r="P42" i="3"/>
  <c r="P105" i="3"/>
  <c r="J109" i="3"/>
  <c r="L109" i="3"/>
  <c r="M109" i="3" s="1"/>
  <c r="O109" i="3"/>
  <c r="Q109" i="3"/>
  <c r="R109" i="3" s="1"/>
  <c r="J110" i="3"/>
  <c r="L110" i="3"/>
  <c r="M110" i="3" s="1"/>
  <c r="O110" i="3"/>
  <c r="Q110" i="3"/>
  <c r="R110" i="3" s="1"/>
  <c r="J111" i="3"/>
  <c r="L111" i="3"/>
  <c r="M111" i="3" s="1"/>
  <c r="O111" i="3"/>
  <c r="Q111" i="3"/>
  <c r="R111" i="3" s="1"/>
  <c r="J112" i="3"/>
  <c r="L112" i="3"/>
  <c r="M112" i="3" s="1"/>
  <c r="O112" i="3"/>
  <c r="Q112" i="3"/>
  <c r="R112" i="3" s="1"/>
  <c r="J113" i="3"/>
  <c r="L113" i="3"/>
  <c r="M113" i="3" s="1"/>
  <c r="O113" i="3"/>
  <c r="Q113" i="3"/>
  <c r="R113" i="3" s="1"/>
  <c r="K114" i="3"/>
  <c r="P114" i="3"/>
  <c r="J118" i="3"/>
  <c r="L118" i="3"/>
  <c r="M118" i="3" s="1"/>
  <c r="O118" i="3"/>
  <c r="Q118" i="3"/>
  <c r="R118" i="3" s="1"/>
  <c r="J119" i="3"/>
  <c r="L119" i="3"/>
  <c r="M119" i="3" s="1"/>
  <c r="O119" i="3"/>
  <c r="Q119" i="3"/>
  <c r="R119" i="3" s="1"/>
  <c r="J120" i="3"/>
  <c r="L120" i="3"/>
  <c r="M120" i="3" s="1"/>
  <c r="O120" i="3"/>
  <c r="Q120" i="3"/>
  <c r="R120" i="3" s="1"/>
  <c r="J121" i="3"/>
  <c r="L121" i="3"/>
  <c r="M121" i="3" s="1"/>
  <c r="O121" i="3"/>
  <c r="Q121" i="3"/>
  <c r="R121" i="3" s="1"/>
  <c r="J122" i="3"/>
  <c r="L122" i="3"/>
  <c r="M122" i="3" s="1"/>
  <c r="O122" i="3"/>
  <c r="Q122" i="3"/>
  <c r="R122" i="3" s="1"/>
  <c r="K123" i="3"/>
  <c r="P123" i="3"/>
  <c r="R23" i="3" l="1"/>
  <c r="F9" i="3" s="1"/>
  <c r="M23" i="3"/>
  <c r="R123" i="3"/>
  <c r="F35" i="3" s="1"/>
  <c r="M114" i="3"/>
  <c r="F32" i="3" s="1"/>
  <c r="R105" i="3"/>
  <c r="F31" i="3" s="1"/>
  <c r="R96" i="3"/>
  <c r="F29" i="3" s="1"/>
  <c r="M96" i="3"/>
  <c r="F26" i="3" s="1"/>
  <c r="R78" i="3"/>
  <c r="F22" i="3" s="1"/>
  <c r="R69" i="3"/>
  <c r="F20" i="3" s="1"/>
  <c r="M51" i="3"/>
  <c r="F15" i="3" s="1"/>
  <c r="R132" i="3"/>
  <c r="F10" i="3" s="1"/>
  <c r="R60" i="3"/>
  <c r="F16" i="3" s="1"/>
  <c r="M69" i="3"/>
  <c r="F19" i="3" s="1"/>
  <c r="R13" i="3"/>
  <c r="F7" i="3" s="1"/>
  <c r="M123" i="3"/>
  <c r="F34" i="3" s="1"/>
  <c r="R114" i="3"/>
  <c r="F33" i="3" s="1"/>
  <c r="R42" i="3"/>
  <c r="F14" i="3" s="1"/>
  <c r="M105" i="3"/>
  <c r="F30" i="3" s="1"/>
  <c r="R87" i="3"/>
  <c r="F25" i="3" s="1"/>
  <c r="M87" i="3"/>
  <c r="F24" i="3" s="1"/>
  <c r="M42" i="3"/>
  <c r="F13" i="3" s="1"/>
  <c r="M60" i="3"/>
  <c r="F18" i="3" s="1"/>
  <c r="M132" i="3"/>
  <c r="F23" i="3" s="1"/>
  <c r="M78" i="3"/>
  <c r="F21" i="3" s="1"/>
  <c r="R51" i="3"/>
  <c r="F17" i="3" s="1"/>
  <c r="F8" i="3"/>
  <c r="M13" i="3"/>
  <c r="F6" i="3" s="1"/>
  <c r="R34" i="3"/>
  <c r="F12" i="3" s="1"/>
  <c r="M34" i="3"/>
  <c r="F1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V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ingrese aquí los datos del ICFES 2010-2.
y en la parte Izquierda vera la transformación. </t>
        </r>
      </text>
    </comment>
  </commentList>
</comments>
</file>

<file path=xl/sharedStrings.xml><?xml version="1.0" encoding="utf-8"?>
<sst xmlns="http://schemas.openxmlformats.org/spreadsheetml/2006/main" count="1163" uniqueCount="131">
  <si>
    <t>UNIVERSIDAD DEL TOLIMA</t>
  </si>
  <si>
    <t>VICERRECTORÍA ACADÉMICA</t>
  </si>
  <si>
    <t>SIMULADOR PARA EL CÁLCULO DE LOS PROMEDIOS PONDERADOS</t>
  </si>
  <si>
    <t>INGRESE LOS RESULTADOS OBTENIDOS POR CADA ÁREA</t>
  </si>
  <si>
    <t>PROGRAMA ACADÉMICO</t>
  </si>
  <si>
    <t>PROMEDIO PODERADO
DEL ASPIRANTE</t>
  </si>
  <si>
    <t>OBSERVACIONES</t>
  </si>
  <si>
    <t>MEDICINA VETERINARIA Y ZOOTECNIA</t>
  </si>
  <si>
    <t>INGENIERÍA FORESTAL</t>
  </si>
  <si>
    <t>LIC. EN MATEMÁTICAS</t>
  </si>
  <si>
    <t>ÁREA</t>
  </si>
  <si>
    <t>PONDERACIÓN</t>
  </si>
  <si>
    <t>PUNTAJE</t>
  </si>
  <si>
    <t>PROMEDIO</t>
  </si>
  <si>
    <t>MATEMATICAS</t>
  </si>
  <si>
    <t>INGENIERÍA AGRONÓMICA</t>
  </si>
  <si>
    <t>SOCIALES Y CIUDADANAS</t>
  </si>
  <si>
    <t>INGENIERÍA AGROINDUSTRIAL</t>
  </si>
  <si>
    <t>CIENCIAS NATURALES</t>
  </si>
  <si>
    <t>ADMINISTRACIÓN DE EMPRESAS</t>
  </si>
  <si>
    <t>INGLÉS</t>
  </si>
  <si>
    <t>ECONOMÍA</t>
  </si>
  <si>
    <t>TOTAL</t>
  </si>
  <si>
    <t>NEGOCIOS INTERNACIONALES</t>
  </si>
  <si>
    <t>LICENCIATURA EN CIENCIAS SOCIALES</t>
  </si>
  <si>
    <t>TOPOGRAFÍA</t>
  </si>
  <si>
    <t>LIC. EN EDUCACIÓN FÍSICA</t>
  </si>
  <si>
    <t>MATEMÁTICAS Y ESTADÍSTICA</t>
  </si>
  <si>
    <t>BIOLOGÍA</t>
  </si>
  <si>
    <t>ENFERMERÍA</t>
  </si>
  <si>
    <t>MEDICINA</t>
  </si>
  <si>
    <t>COMUNICACIÓN SOCIAL-PERIODISMO</t>
  </si>
  <si>
    <t>HISTORIA</t>
  </si>
  <si>
    <t>SOCIOLOGIA</t>
  </si>
  <si>
    <t>CIENCIA POLÍTICA</t>
  </si>
  <si>
    <t>DERECHO</t>
  </si>
  <si>
    <t>ARQUITECTURA</t>
  </si>
  <si>
    <t>TÉCNICO PROFESIONAL EN MECANIZACIÓN AGRÍCOLA</t>
  </si>
  <si>
    <t>TÉCNICO PROFESIONAL EN SISTEMAS DE MONITOREO AGRÍCOLA</t>
  </si>
  <si>
    <t>CIENCIAS SOCIALES</t>
  </si>
  <si>
    <t xml:space="preserve">DIBUJO </t>
  </si>
  <si>
    <t>ARTES PLÁSTICAS Y VISUALES</t>
  </si>
  <si>
    <t>LENGUAJE</t>
  </si>
  <si>
    <t>FILOSOFÍA</t>
  </si>
  <si>
    <t>QUÍMICA</t>
  </si>
  <si>
    <t>FÍSICA</t>
  </si>
  <si>
    <t>SOCIOLOGÍA</t>
  </si>
  <si>
    <t>INGLES</t>
  </si>
  <si>
    <t>LIC. EN INGLÉS</t>
  </si>
  <si>
    <t>RESULTADOS ICFES A PARTIR DEL AÑO 2006</t>
  </si>
  <si>
    <t>B+ - PF</t>
  </si>
  <si>
    <t>B+</t>
  </si>
  <si>
    <t>B1 - PF</t>
  </si>
  <si>
    <t>B1</t>
  </si>
  <si>
    <t>A2 - PF</t>
  </si>
  <si>
    <t>A2</t>
  </si>
  <si>
    <t>A1 - PF</t>
  </si>
  <si>
    <t>A1</t>
  </si>
  <si>
    <t>A- PF</t>
  </si>
  <si>
    <t>A-</t>
  </si>
  <si>
    <t>Máximo</t>
  </si>
  <si>
    <t>Mínimo</t>
  </si>
  <si>
    <t>PF</t>
  </si>
  <si>
    <t>Puntaje en escala fija</t>
  </si>
  <si>
    <t>NIVEL</t>
  </si>
  <si>
    <t>Inglés</t>
  </si>
  <si>
    <t>Física</t>
  </si>
  <si>
    <t>Química</t>
  </si>
  <si>
    <t>Biología</t>
  </si>
  <si>
    <t>Ciencias Sociales</t>
  </si>
  <si>
    <t>Matemáticas</t>
  </si>
  <si>
    <t>Lenguaje</t>
  </si>
  <si>
    <t>Transformación</t>
  </si>
  <si>
    <t>Puntaje</t>
  </si>
  <si>
    <t>Sumando</t>
  </si>
  <si>
    <t>Multiplicador</t>
  </si>
  <si>
    <t>Prueba</t>
  </si>
  <si>
    <t>CIENCIA POLITICA</t>
  </si>
  <si>
    <t xml:space="preserve">INGLES </t>
  </si>
  <si>
    <t>1.  EL PROMEDIO PONDERADO DEL ÚLTIMO ADMITIDO CON EL QUE SE COMPARA EL DEL ASPIRANTE, PUEDE VARIAR PARA EL ACTUAL PROCESO, CON LO CUAL SE INCREMENTARÁN O DISMINUIRÁN LAS POSIBILIDADES DE ADMISIÓN A CUALQUIER PROGRAMA ACADÉMICO</t>
  </si>
  <si>
    <t>COMUNICACIÓN SOCIAL Y PERIODISMO</t>
  </si>
  <si>
    <t>ENFERMERIA</t>
  </si>
  <si>
    <t>LECTURA CRÍTICA</t>
  </si>
  <si>
    <t>MATEMÁTICAS</t>
  </si>
  <si>
    <t xml:space="preserve">2.  LOS RESULTADOS OBTENIDOS EN ESTE SIMULADOR, SON UNA ORIENTACIÓN PARA EL ASPIRANTE Y NO COMPROMETEN A LA UNIVERSIDAD DEL TOLIMA CON SU ADMISIÓN, </t>
  </si>
  <si>
    <t xml:space="preserve"> </t>
  </si>
  <si>
    <t>2.  LOS RESULTADOS OBTENIDOS EN ESTE SIMULADOR, SON UNA ORIENTACIÓN PARA EL ASPIRANTE Y NO COMPROMETEN A LA UNIVERSIDAD DEL TOLIMA CON SU ADMISIÓN.</t>
  </si>
  <si>
    <t>CODIGO DEL PROGRAMA</t>
  </si>
  <si>
    <t>TRANSFORMACIÓN ICFES PRESENTADO EN EL PERIODO 2010-2
AL ICFES 2006-2014</t>
  </si>
  <si>
    <t>POR FAVOR, ELIJA LA HOJA CORRESPONDIENTE A LA FECHA DE PRESENTACION DE SU EXAMEN SABER ONCE</t>
  </si>
  <si>
    <r>
      <t>3.  LOS CUPOS POR CADA MODALIDAD DE ICFES (</t>
    </r>
    <r>
      <rPr>
        <b/>
        <sz val="12"/>
        <color theme="9" tint="-0.499984740745262"/>
        <rFont val="Arial"/>
        <family val="2"/>
      </rPr>
      <t>ENTRE EL AÑO 2006  a  2014A Y DE AGOSTO 3 DE 2014 EN ADELANTE</t>
    </r>
    <r>
      <rPr>
        <b/>
        <sz val="12"/>
        <rFont val="Arial"/>
        <family val="2"/>
      </rPr>
      <t>), SON ASIGNADOS EN PROPORCIÓN A LA CANTIDAD DE INSCRITOS POR CADA MODALIDAD  Y DE ACUERDO CON LOS CUPOS APROBADOS POR EL CONSEJO ACADÉMICO</t>
    </r>
  </si>
  <si>
    <t>AMINISTRACIÓN DE EMPRESAS</t>
  </si>
  <si>
    <t>LIC. EN CIENCIAS NATURALES Y EDUCACION AMBIENTAL</t>
  </si>
  <si>
    <t>LIC. EDUCACIÓN FÍSICA, RECREACIÓN Y DEPORTES</t>
  </si>
  <si>
    <t>LIC. EN LITERATURA Y LENGUA CASTELLANA</t>
  </si>
  <si>
    <t>LIC. EN LENGUA EXTRANJERAS CON ÉNFASIS EN INGLÉS</t>
  </si>
  <si>
    <t>DIBUJO ARQITECTÓNICO Y DE INGENIERÍA</t>
  </si>
  <si>
    <t>MATEMÁTICAS CON ÉNFASIS EN ESTADÍSTICA</t>
  </si>
  <si>
    <t>LIC. EN CIENCIAS NATURALES</t>
  </si>
  <si>
    <t>LIC. EN LENGUAS EXTRANJERAS</t>
  </si>
  <si>
    <r>
      <t>3.  LOS CUPOS POR CADA MODALIDAD DE ICFES (</t>
    </r>
    <r>
      <rPr>
        <b/>
        <sz val="9"/>
        <color theme="9" tint="-0.499984740745262"/>
        <rFont val="Arial"/>
        <family val="2"/>
      </rPr>
      <t>ENTRE EL AÑO 2006  a  2014A Y DE AGOSTO 3 DE 2014 EN ADELANTE</t>
    </r>
    <r>
      <rPr>
        <b/>
        <sz val="9"/>
        <rFont val="Arial"/>
        <family val="2"/>
      </rPr>
      <t>), SON ASIGNADOS EN PROPORCIÓN A LA CANTIDAD DE INSCRITOS POR CADA MODALIDAD  Y DE ACUERDO CON LOS CUPOS APROBADOS POR EL CONSEJO ACADÉMICO</t>
    </r>
  </si>
  <si>
    <t>RESULTADOS ICFES 12 DE SEPTIEMBRE DEL 2010</t>
  </si>
  <si>
    <r>
      <t xml:space="preserve">INGRESE LOS RESULTADOS OBTENIDOS POR CADA ÁREA
</t>
    </r>
    <r>
      <rPr>
        <b/>
        <sz val="10"/>
        <rFont val="Arial"/>
        <family val="2"/>
      </rPr>
      <t>ICFES 2010-2</t>
    </r>
  </si>
  <si>
    <t>LIC. EN LENGUA EXTRANJERAS</t>
  </si>
  <si>
    <t>RESULTADOS ICFES A PARTIR DEL 3 DE AGOSTO DEL 2014</t>
  </si>
  <si>
    <t>Filosofía</t>
  </si>
  <si>
    <t>Puntaje 2010-2 normalizado</t>
  </si>
  <si>
    <t>TECNOLOGIA EN LEVANTAMIENTOS TOPOGRAFIVOS</t>
  </si>
  <si>
    <t>TECNOLOGIA EN LEVANTAMIENTOS TOPOGRAFICOS</t>
  </si>
  <si>
    <t>QUIMICA</t>
  </si>
  <si>
    <t>NIP</t>
  </si>
  <si>
    <t>NO HUBO INSCRITOS EN ESE PROGRAMA</t>
  </si>
  <si>
    <r>
      <t>QUIMICA</t>
    </r>
    <r>
      <rPr>
        <sz val="10"/>
        <color rgb="FFFF0000"/>
        <rFont val="Arial"/>
        <family val="2"/>
      </rPr>
      <t>*</t>
    </r>
  </si>
  <si>
    <r>
      <rPr>
        <sz val="10"/>
        <color rgb="FFFF0000"/>
        <rFont val="Arial"/>
        <family val="2"/>
      </rPr>
      <t>*</t>
    </r>
    <r>
      <rPr>
        <sz val="10"/>
        <rFont val="Arial"/>
        <family val="2"/>
      </rPr>
      <t xml:space="preserve"> Oferta Anual en el semestre A</t>
    </r>
  </si>
  <si>
    <r>
      <rPr>
        <sz val="10"/>
        <color rgb="FFFF0000"/>
        <rFont val="Arial"/>
        <family val="2"/>
      </rPr>
      <t xml:space="preserve">* </t>
    </r>
    <r>
      <rPr>
        <sz val="10"/>
        <rFont val="Arial"/>
        <family val="2"/>
      </rPr>
      <t>Oferta Anual  en el semestre A</t>
    </r>
  </si>
  <si>
    <r>
      <rPr>
        <sz val="10"/>
        <color rgb="FFFF0000"/>
        <rFont val="Arial"/>
        <family val="2"/>
      </rPr>
      <t>*</t>
    </r>
    <r>
      <rPr>
        <sz val="10"/>
        <rFont val="Arial"/>
        <family val="2"/>
      </rPr>
      <t xml:space="preserve"> Oferta Anual en el semestre A </t>
    </r>
  </si>
  <si>
    <t>FISICA</t>
  </si>
  <si>
    <r>
      <t>FISICA</t>
    </r>
    <r>
      <rPr>
        <sz val="10"/>
        <color rgb="FFFF0000"/>
        <rFont val="Arial"/>
        <family val="2"/>
      </rPr>
      <t>*</t>
    </r>
  </si>
  <si>
    <t>OFERTA ANUAL</t>
  </si>
  <si>
    <t>MODELACION DE PROYECTOS DE ARQUITECTURA E INGENIERIA</t>
  </si>
  <si>
    <t>PROMEDIO DEL ÚLTIMO ADMITIDO   SEMESTRE A-2025 Primer Listado</t>
  </si>
  <si>
    <t>DISEÑO INTERACTIVO Y MULTIMEDIA</t>
  </si>
  <si>
    <t>NSO</t>
  </si>
  <si>
    <t>TECNOLOGÍA EN MODELACIÓN DE PROYECTOS DE ARQUITECTURA E INGENIERÍA</t>
  </si>
  <si>
    <t xml:space="preserve">DISEÑO INTERACTIVO Y MULTIMEDIA </t>
  </si>
  <si>
    <t xml:space="preserve">GASTRONOMÍA </t>
  </si>
  <si>
    <t>GASTRONOMÍA</t>
  </si>
  <si>
    <t>MODELACIÓN DE PROYECTOS DE ARQUITECTURA E INGENIERÍA</t>
  </si>
  <si>
    <t>NSI</t>
  </si>
  <si>
    <r>
      <rPr>
        <b/>
        <sz val="10"/>
        <color rgb="FFFF0000"/>
        <rFont val="Arial"/>
        <family val="2"/>
      </rPr>
      <t>*</t>
    </r>
    <r>
      <rPr>
        <b/>
        <sz val="10"/>
        <rFont val="Arial"/>
        <family val="2"/>
      </rPr>
      <t xml:space="preserve">NSO: </t>
    </r>
    <r>
      <rPr>
        <sz val="10"/>
        <rFont val="Arial"/>
        <family val="2"/>
      </rPr>
      <t>No se ofertó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</si>
  <si>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Arial"/>
        <family val="2"/>
      </rPr>
      <t xml:space="preserve">NSI: </t>
    </r>
    <r>
      <rPr>
        <sz val="10"/>
        <rFont val="Arial"/>
        <family val="2"/>
      </rPr>
      <t>No se inscribieron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</si>
</sst>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;[Red]0.00"/>
    <numFmt numFmtId="166" formatCode="00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2"/>
      <color theme="9" tint="-0.499984740745262"/>
      <name val="Arial"/>
      <family val="2"/>
    </font>
    <font>
      <b/>
      <sz val="9"/>
      <color theme="9" tint="-0.49998474074526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243">
    <xf numFmtId="0" fontId="0" fillId="0" borderId="0" xfId="0"/>
    <xf numFmtId="0" fontId="7" fillId="0" borderId="0" xfId="1" applyAlignment="1">
      <alignment vertical="center" wrapText="1"/>
    </xf>
    <xf numFmtId="0" fontId="7" fillId="0" borderId="0" xfId="1" applyAlignment="1">
      <alignment horizontal="center" vertical="center" wrapText="1"/>
    </xf>
    <xf numFmtId="0" fontId="7" fillId="0" borderId="0" xfId="1"/>
    <xf numFmtId="0" fontId="7" fillId="3" borderId="0" xfId="1" applyFill="1" applyAlignment="1">
      <alignment vertical="center" wrapText="1"/>
    </xf>
    <xf numFmtId="0" fontId="8" fillId="5" borderId="0" xfId="1" applyFont="1" applyFill="1" applyAlignment="1">
      <alignment horizontal="justify" vertical="center" wrapText="1"/>
    </xf>
    <xf numFmtId="0" fontId="22" fillId="0" borderId="0" xfId="1" applyFont="1" applyAlignment="1">
      <alignment vertical="center" wrapText="1"/>
    </xf>
    <xf numFmtId="2" fontId="4" fillId="3" borderId="0" xfId="1" applyNumberFormat="1" applyFont="1" applyFill="1" applyAlignment="1">
      <alignment horizontal="center" vertical="center" wrapText="1"/>
    </xf>
    <xf numFmtId="2" fontId="4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2" fillId="4" borderId="33" xfId="1" applyFont="1" applyFill="1" applyBorder="1" applyAlignment="1">
      <alignment horizontal="center" vertical="center" wrapText="1"/>
    </xf>
    <xf numFmtId="0" fontId="22" fillId="0" borderId="35" xfId="1" applyFont="1" applyBorder="1" applyAlignment="1">
      <alignment horizontal="center" vertical="center" wrapText="1"/>
    </xf>
    <xf numFmtId="0" fontId="2" fillId="8" borderId="33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1" applyFont="1" applyAlignment="1">
      <alignment horizontal="justify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7" fillId="0" borderId="0" xfId="1" applyAlignment="1">
      <alignment horizontal="left" vertical="center" wrapText="1"/>
    </xf>
    <xf numFmtId="0" fontId="2" fillId="8" borderId="32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center" vertical="center" wrapText="1"/>
    </xf>
    <xf numFmtId="0" fontId="4" fillId="3" borderId="44" xfId="1" applyFont="1" applyFill="1" applyBorder="1" applyAlignment="1">
      <alignment vertical="center" wrapText="1"/>
    </xf>
    <xf numFmtId="0" fontId="4" fillId="3" borderId="39" xfId="1" applyFont="1" applyFill="1" applyBorder="1" applyAlignment="1">
      <alignment vertical="center" wrapText="1"/>
    </xf>
    <xf numFmtId="0" fontId="4" fillId="3" borderId="40" xfId="1" applyFont="1" applyFill="1" applyBorder="1" applyAlignment="1">
      <alignment vertical="center" wrapText="1"/>
    </xf>
    <xf numFmtId="0" fontId="2" fillId="8" borderId="45" xfId="1" applyFont="1" applyFill="1" applyBorder="1" applyAlignment="1">
      <alignment horizontal="center" vertical="center" wrapText="1"/>
    </xf>
    <xf numFmtId="0" fontId="2" fillId="4" borderId="45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22" fillId="0" borderId="0" xfId="1" applyFont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2" fontId="22" fillId="0" borderId="5" xfId="1" applyNumberFormat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2" fontId="8" fillId="0" borderId="5" xfId="1" applyNumberFormat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left" vertical="center" wrapText="1"/>
    </xf>
    <xf numFmtId="0" fontId="25" fillId="5" borderId="0" xfId="0" applyFont="1" applyFill="1"/>
    <xf numFmtId="0" fontId="25" fillId="5" borderId="0" xfId="1" applyFont="1" applyFill="1" applyAlignment="1">
      <alignment horizontal="center" vertical="center" wrapText="1"/>
    </xf>
    <xf numFmtId="165" fontId="7" fillId="0" borderId="24" xfId="1" applyNumberFormat="1" applyBorder="1" applyAlignment="1">
      <alignment horizontal="center" vertical="center" wrapText="1"/>
    </xf>
    <xf numFmtId="166" fontId="7" fillId="0" borderId="37" xfId="0" applyNumberFormat="1" applyFont="1" applyBorder="1" applyAlignment="1">
      <alignment horizontal="center" vertical="center" wrapText="1"/>
    </xf>
    <xf numFmtId="49" fontId="7" fillId="0" borderId="38" xfId="0" applyNumberFormat="1" applyFont="1" applyBorder="1" applyAlignment="1">
      <alignment horizontal="left" vertical="center" wrapText="1"/>
    </xf>
    <xf numFmtId="166" fontId="7" fillId="0" borderId="39" xfId="0" applyNumberFormat="1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left" vertical="center" wrapText="1"/>
    </xf>
    <xf numFmtId="165" fontId="7" fillId="0" borderId="24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/>
    </xf>
    <xf numFmtId="166" fontId="7" fillId="0" borderId="40" xfId="0" applyNumberFormat="1" applyFont="1" applyBorder="1" applyAlignment="1">
      <alignment horizontal="center" vertical="center" wrapText="1"/>
    </xf>
    <xf numFmtId="0" fontId="7" fillId="0" borderId="41" xfId="0" applyFont="1" applyBorder="1" applyAlignment="1">
      <alignment horizontal="left" vertical="center" wrapText="1"/>
    </xf>
    <xf numFmtId="165" fontId="22" fillId="0" borderId="0" xfId="0" applyNumberFormat="1" applyFont="1" applyAlignment="1">
      <alignment horizontal="center" vertical="center"/>
    </xf>
    <xf numFmtId="0" fontId="9" fillId="5" borderId="0" xfId="1" applyFont="1" applyFill="1" applyAlignment="1">
      <alignment horizontal="center" vertical="center" wrapText="1"/>
    </xf>
    <xf numFmtId="2" fontId="4" fillId="3" borderId="30" xfId="1" applyNumberFormat="1" applyFont="1" applyFill="1" applyBorder="1" applyAlignment="1" applyProtection="1">
      <alignment horizontal="center" vertical="center" wrapText="1"/>
      <protection locked="0"/>
    </xf>
    <xf numFmtId="2" fontId="4" fillId="3" borderId="42" xfId="1" applyNumberFormat="1" applyFont="1" applyFill="1" applyBorder="1" applyAlignment="1" applyProtection="1">
      <alignment horizontal="center" vertical="center" wrapText="1"/>
      <protection locked="0"/>
    </xf>
    <xf numFmtId="2" fontId="4" fillId="3" borderId="31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13" xfId="1" applyNumberFormat="1" applyFont="1" applyBorder="1" applyAlignment="1" applyProtection="1">
      <alignment horizontal="center" vertical="center"/>
      <protection locked="0"/>
    </xf>
    <xf numFmtId="2" fontId="4" fillId="0" borderId="14" xfId="1" applyNumberFormat="1" applyFont="1" applyBorder="1" applyAlignment="1" applyProtection="1">
      <alignment horizontal="center" vertical="center"/>
      <protection locked="0"/>
    </xf>
    <xf numFmtId="0" fontId="7" fillId="5" borderId="24" xfId="0" applyFont="1" applyFill="1" applyBorder="1" applyAlignment="1">
      <alignment horizontal="left" vertical="center" wrapText="1"/>
    </xf>
    <xf numFmtId="0" fontId="22" fillId="0" borderId="5" xfId="1" applyFont="1" applyBorder="1" applyAlignment="1" applyProtection="1">
      <alignment horizontal="center" vertical="center" wrapText="1"/>
      <protection hidden="1"/>
    </xf>
    <xf numFmtId="2" fontId="22" fillId="0" borderId="5" xfId="1" applyNumberFormat="1" applyFont="1" applyBorder="1" applyAlignment="1" applyProtection="1">
      <alignment horizontal="center" vertical="center" wrapText="1"/>
      <protection hidden="1"/>
    </xf>
    <xf numFmtId="0" fontId="22" fillId="0" borderId="50" xfId="1" applyFont="1" applyBorder="1" applyAlignment="1">
      <alignment horizontal="center" vertical="center" wrapText="1"/>
    </xf>
    <xf numFmtId="1" fontId="22" fillId="0" borderId="5" xfId="1" applyNumberFormat="1" applyFont="1" applyBorder="1" applyAlignment="1" applyProtection="1">
      <alignment horizontal="center" vertical="center" wrapText="1"/>
      <protection hidden="1"/>
    </xf>
    <xf numFmtId="0" fontId="7" fillId="0" borderId="0" xfId="1" applyAlignment="1" applyProtection="1">
      <alignment vertical="center" wrapText="1"/>
      <protection locked="0"/>
    </xf>
    <xf numFmtId="0" fontId="4" fillId="3" borderId="19" xfId="1" applyFont="1" applyFill="1" applyBorder="1" applyAlignment="1" applyProtection="1">
      <alignment vertical="center" wrapText="1"/>
      <protection locked="0"/>
    </xf>
    <xf numFmtId="0" fontId="4" fillId="3" borderId="18" xfId="1" applyFont="1" applyFill="1" applyBorder="1" applyAlignment="1" applyProtection="1">
      <alignment vertical="center" wrapText="1"/>
      <protection locked="0"/>
    </xf>
    <xf numFmtId="0" fontId="4" fillId="3" borderId="0" xfId="1" applyFont="1" applyFill="1" applyAlignment="1" applyProtection="1">
      <alignment horizontal="center" vertical="center" wrapText="1"/>
      <protection locked="0"/>
    </xf>
    <xf numFmtId="0" fontId="4" fillId="3" borderId="17" xfId="1" applyFont="1" applyFill="1" applyBorder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7" fillId="0" borderId="0" xfId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8" fillId="0" borderId="0" xfId="1" applyFont="1" applyAlignment="1" applyProtection="1">
      <alignment horizontal="justify" vertical="center" wrapText="1"/>
      <protection locked="0"/>
    </xf>
    <xf numFmtId="2" fontId="4" fillId="4" borderId="38" xfId="1" applyNumberFormat="1" applyFont="1" applyFill="1" applyBorder="1" applyAlignment="1">
      <alignment horizontal="center" vertical="center" wrapText="1"/>
    </xf>
    <xf numFmtId="2" fontId="4" fillId="4" borderId="24" xfId="1" applyNumberFormat="1" applyFont="1" applyFill="1" applyBorder="1" applyAlignment="1">
      <alignment horizontal="center" vertical="center" wrapText="1"/>
    </xf>
    <xf numFmtId="2" fontId="4" fillId="4" borderId="41" xfId="1" applyNumberFormat="1" applyFont="1" applyFill="1" applyBorder="1" applyAlignment="1">
      <alignment horizontal="center" vertical="center" wrapText="1"/>
    </xf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vertical="center" wrapText="1"/>
      <protection locked="0"/>
    </xf>
    <xf numFmtId="0" fontId="16" fillId="0" borderId="0" xfId="1" applyFont="1" applyAlignment="1" applyProtection="1">
      <alignment horizontal="justify" vertical="center" wrapText="1"/>
      <protection locked="0"/>
    </xf>
    <xf numFmtId="0" fontId="4" fillId="0" borderId="5" xfId="1" applyFont="1" applyBorder="1" applyAlignment="1" applyProtection="1">
      <alignment horizontal="center" vertical="center" wrapText="1"/>
      <protection locked="0"/>
    </xf>
    <xf numFmtId="0" fontId="7" fillId="0" borderId="5" xfId="1" applyBorder="1" applyAlignment="1" applyProtection="1">
      <alignment vertical="center" wrapText="1"/>
      <protection locked="0"/>
    </xf>
    <xf numFmtId="2" fontId="7" fillId="0" borderId="5" xfId="1" applyNumberFormat="1" applyBorder="1" applyAlignment="1" applyProtection="1">
      <alignment horizontal="center" vertical="center" wrapText="1"/>
      <protection locked="0"/>
    </xf>
    <xf numFmtId="0" fontId="7" fillId="0" borderId="5" xfId="1" applyBorder="1" applyAlignment="1" applyProtection="1">
      <alignment horizontal="center" vertical="center" wrapText="1"/>
      <protection locked="0"/>
    </xf>
    <xf numFmtId="0" fontId="7" fillId="0" borderId="25" xfId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center" vertical="center"/>
      <protection locked="0"/>
    </xf>
    <xf numFmtId="0" fontId="10" fillId="2" borderId="2" xfId="1" applyFont="1" applyFill="1" applyBorder="1" applyAlignment="1" applyProtection="1">
      <alignment horizontal="center" vertical="center"/>
      <protection locked="0"/>
    </xf>
    <xf numFmtId="0" fontId="10" fillId="2" borderId="3" xfId="1" applyFont="1" applyFill="1" applyBorder="1" applyAlignment="1" applyProtection="1">
      <alignment horizontal="center" vertical="center"/>
      <protection locked="0"/>
    </xf>
    <xf numFmtId="0" fontId="7" fillId="0" borderId="0" xfId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left" vertical="center"/>
      <protection locked="0"/>
    </xf>
    <xf numFmtId="164" fontId="11" fillId="0" borderId="5" xfId="1" applyNumberFormat="1" applyFont="1" applyBorder="1" applyAlignment="1" applyProtection="1">
      <alignment horizontal="center" vertical="center"/>
      <protection locked="0"/>
    </xf>
    <xf numFmtId="2" fontId="7" fillId="0" borderId="0" xfId="1" applyNumberFormat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left" vertical="center" wrapText="1"/>
      <protection locked="0"/>
    </xf>
    <xf numFmtId="0" fontId="4" fillId="0" borderId="7" xfId="1" applyFont="1" applyBorder="1" applyAlignment="1" applyProtection="1">
      <alignment vertical="center" wrapText="1"/>
      <protection locked="0"/>
    </xf>
    <xf numFmtId="0" fontId="7" fillId="0" borderId="6" xfId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vertical="center"/>
      <protection locked="0"/>
    </xf>
    <xf numFmtId="0" fontId="7" fillId="0" borderId="2" xfId="1" applyBorder="1" applyAlignment="1" applyProtection="1">
      <alignment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4" fillId="0" borderId="7" xfId="1" applyFont="1" applyBorder="1" applyAlignment="1" applyProtection="1">
      <alignment horizontal="center" vertical="center" wrapText="1"/>
      <protection locked="0"/>
    </xf>
    <xf numFmtId="2" fontId="7" fillId="0" borderId="0" xfId="1" applyNumberFormat="1" applyAlignment="1" applyProtection="1">
      <alignment vertical="center" wrapText="1"/>
      <protection locked="0"/>
    </xf>
    <xf numFmtId="2" fontId="4" fillId="0" borderId="0" xfId="1" applyNumberFormat="1" applyFont="1" applyAlignment="1" applyProtection="1">
      <alignment vertical="center" wrapText="1"/>
      <protection locked="0"/>
    </xf>
    <xf numFmtId="164" fontId="7" fillId="0" borderId="0" xfId="1" applyNumberForma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vertical="center" wrapText="1"/>
      <protection locked="0"/>
    </xf>
    <xf numFmtId="0" fontId="16" fillId="0" borderId="0" xfId="1" applyFont="1" applyAlignment="1" applyProtection="1">
      <alignment horizontal="left" vertical="center" wrapText="1"/>
      <protection locked="0"/>
    </xf>
    <xf numFmtId="0" fontId="21" fillId="0" borderId="0" xfId="1" applyFont="1" applyAlignment="1" applyProtection="1">
      <alignment vertical="center" wrapText="1"/>
      <protection locked="0"/>
    </xf>
    <xf numFmtId="0" fontId="18" fillId="0" borderId="0" xfId="1" applyFont="1" applyProtection="1">
      <protection locked="0"/>
    </xf>
    <xf numFmtId="3" fontId="21" fillId="0" borderId="0" xfId="1" applyNumberFormat="1" applyFont="1" applyAlignment="1" applyProtection="1">
      <alignment vertical="center" wrapText="1"/>
      <protection locked="0"/>
    </xf>
    <xf numFmtId="0" fontId="21" fillId="0" borderId="0" xfId="1" applyFont="1" applyProtection="1">
      <protection locked="0"/>
    </xf>
    <xf numFmtId="0" fontId="7" fillId="0" borderId="0" xfId="1" applyProtection="1">
      <protection locked="0"/>
    </xf>
    <xf numFmtId="2" fontId="4" fillId="0" borderId="5" xfId="1" applyNumberFormat="1" applyFont="1" applyBorder="1" applyAlignment="1" applyProtection="1">
      <alignment horizontal="center" vertical="center" wrapText="1"/>
      <protection locked="0"/>
    </xf>
    <xf numFmtId="0" fontId="7" fillId="6" borderId="0" xfId="1" applyFill="1" applyAlignment="1" applyProtection="1">
      <alignment vertical="center" wrapText="1"/>
      <protection locked="0"/>
    </xf>
    <xf numFmtId="164" fontId="7" fillId="0" borderId="5" xfId="1" applyNumberFormat="1" applyBorder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vertical="center" wrapText="1"/>
      <protection locked="0"/>
    </xf>
    <xf numFmtId="2" fontId="4" fillId="3" borderId="34" xfId="1" applyNumberFormat="1" applyFont="1" applyFill="1" applyBorder="1" applyAlignment="1">
      <alignment horizontal="center" vertical="center" wrapText="1"/>
    </xf>
    <xf numFmtId="2" fontId="4" fillId="3" borderId="35" xfId="1" applyNumberFormat="1" applyFont="1" applyFill="1" applyBorder="1" applyAlignment="1">
      <alignment horizontal="center" vertical="center" wrapText="1"/>
    </xf>
    <xf numFmtId="2" fontId="4" fillId="3" borderId="36" xfId="1" applyNumberFormat="1" applyFont="1" applyFill="1" applyBorder="1" applyAlignment="1">
      <alignment horizontal="center" vertical="center" wrapText="1"/>
    </xf>
    <xf numFmtId="166" fontId="2" fillId="12" borderId="5" xfId="0" applyNumberFormat="1" applyFont="1" applyFill="1" applyBorder="1" applyAlignment="1">
      <alignment horizontal="center" vertical="center"/>
    </xf>
    <xf numFmtId="0" fontId="22" fillId="0" borderId="0" xfId="1" applyFont="1" applyAlignment="1" applyProtection="1">
      <alignment vertical="center" wrapText="1"/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2" fontId="21" fillId="0" borderId="0" xfId="0" applyNumberFormat="1" applyFont="1" applyAlignment="1" applyProtection="1">
      <alignment horizontal="center" wrapText="1"/>
      <protection locked="0"/>
    </xf>
    <xf numFmtId="0" fontId="8" fillId="3" borderId="44" xfId="1" applyFont="1" applyFill="1" applyBorder="1" applyAlignment="1" applyProtection="1">
      <alignment vertical="center" wrapText="1"/>
      <protection locked="0"/>
    </xf>
    <xf numFmtId="2" fontId="20" fillId="0" borderId="0" xfId="0" applyNumberFormat="1" applyFont="1" applyAlignment="1" applyProtection="1">
      <alignment horizontal="center" wrapText="1"/>
      <protection locked="0"/>
    </xf>
    <xf numFmtId="0" fontId="8" fillId="3" borderId="39" xfId="1" applyFont="1" applyFill="1" applyBorder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justify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22" fillId="0" borderId="5" xfId="1" applyFont="1" applyBorder="1" applyAlignment="1" applyProtection="1">
      <alignment vertical="center" wrapText="1"/>
      <protection locked="0"/>
    </xf>
    <xf numFmtId="2" fontId="8" fillId="0" borderId="5" xfId="1" applyNumberFormat="1" applyFont="1" applyBorder="1" applyAlignment="1" applyProtection="1">
      <alignment horizontal="center" vertical="center" wrapText="1"/>
      <protection locked="0"/>
    </xf>
    <xf numFmtId="0" fontId="22" fillId="0" borderId="5" xfId="1" applyFont="1" applyBorder="1" applyAlignment="1" applyProtection="1">
      <alignment horizontal="center" vertical="center" wrapText="1"/>
      <protection locked="0"/>
    </xf>
    <xf numFmtId="0" fontId="22" fillId="0" borderId="5" xfId="1" applyFont="1" applyBorder="1" applyAlignment="1" applyProtection="1">
      <alignment horizontal="left" vertical="center" wrapText="1"/>
      <protection locked="0"/>
    </xf>
    <xf numFmtId="0" fontId="8" fillId="3" borderId="40" xfId="1" applyFont="1" applyFill="1" applyBorder="1" applyAlignment="1" applyProtection="1">
      <alignment vertical="center" wrapText="1"/>
      <protection locked="0"/>
    </xf>
    <xf numFmtId="2" fontId="22" fillId="0" borderId="5" xfId="1" applyNumberFormat="1" applyFont="1" applyBorder="1" applyAlignment="1" applyProtection="1">
      <alignment horizontal="center" vertical="center" wrapText="1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19" fillId="0" borderId="0" xfId="1" applyFont="1" applyAlignment="1" applyProtection="1">
      <alignment horizontal="center" vertical="center" wrapText="1"/>
      <protection locked="0"/>
    </xf>
    <xf numFmtId="0" fontId="19" fillId="5" borderId="0" xfId="1" applyFont="1" applyFill="1" applyAlignment="1" applyProtection="1">
      <alignment horizontal="center" vertical="center" wrapText="1"/>
      <protection locked="0"/>
    </xf>
    <xf numFmtId="0" fontId="8" fillId="7" borderId="25" xfId="1" applyFont="1" applyFill="1" applyBorder="1" applyAlignment="1" applyProtection="1">
      <alignment horizontal="center" vertical="center" wrapText="1"/>
      <protection locked="0"/>
    </xf>
    <xf numFmtId="0" fontId="8" fillId="7" borderId="15" xfId="1" applyFont="1" applyFill="1" applyBorder="1" applyAlignment="1" applyProtection="1">
      <alignment horizontal="center" vertical="center" wrapText="1"/>
      <protection locked="0"/>
    </xf>
    <xf numFmtId="0" fontId="8" fillId="7" borderId="11" xfId="1" applyFont="1" applyFill="1" applyBorder="1" applyAlignment="1" applyProtection="1">
      <alignment horizontal="center" vertical="center" wrapText="1"/>
      <protection locked="0"/>
    </xf>
    <xf numFmtId="0" fontId="8" fillId="5" borderId="5" xfId="1" applyFont="1" applyFill="1" applyBorder="1" applyAlignment="1" applyProtection="1">
      <alignment horizontal="center" vertical="center" wrapText="1"/>
      <protection locked="0"/>
    </xf>
    <xf numFmtId="0" fontId="7" fillId="0" borderId="0" xfId="1" applyAlignment="1" applyProtection="1">
      <alignment horizontal="left" vertical="center" wrapText="1"/>
      <protection locked="0"/>
    </xf>
    <xf numFmtId="0" fontId="22" fillId="5" borderId="5" xfId="1" applyFont="1" applyFill="1" applyBorder="1" applyAlignment="1" applyProtection="1">
      <alignment vertical="center" wrapText="1"/>
      <protection locked="0"/>
    </xf>
    <xf numFmtId="0" fontId="22" fillId="5" borderId="5" xfId="1" applyFont="1" applyFill="1" applyBorder="1" applyAlignment="1" applyProtection="1">
      <alignment horizontal="center" vertical="center" wrapText="1"/>
      <protection locked="0"/>
    </xf>
    <xf numFmtId="2" fontId="22" fillId="5" borderId="5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left" vertical="center" wrapText="1"/>
      <protection locked="0"/>
    </xf>
    <xf numFmtId="2" fontId="8" fillId="5" borderId="5" xfId="1" applyNumberFormat="1" applyFont="1" applyFill="1" applyBorder="1" applyAlignment="1" applyProtection="1">
      <alignment horizontal="center" vertical="center" wrapText="1"/>
      <protection locked="0"/>
    </xf>
    <xf numFmtId="2" fontId="22" fillId="0" borderId="0" xfId="1" applyNumberFormat="1" applyFont="1" applyAlignment="1" applyProtection="1">
      <alignment horizontal="center" vertical="center" wrapText="1"/>
      <protection locked="0"/>
    </xf>
    <xf numFmtId="2" fontId="8" fillId="0" borderId="0" xfId="1" applyNumberFormat="1" applyFont="1" applyAlignment="1" applyProtection="1">
      <alignment horizontal="center" vertical="center" wrapText="1"/>
      <protection locked="0"/>
    </xf>
    <xf numFmtId="0" fontId="7" fillId="0" borderId="0" xfId="1" applyAlignment="1" applyProtection="1">
      <alignment vertical="center"/>
      <protection locked="0"/>
    </xf>
    <xf numFmtId="0" fontId="7" fillId="0" borderId="0" xfId="1" applyAlignment="1" applyProtection="1">
      <alignment wrapText="1"/>
      <protection locked="0"/>
    </xf>
    <xf numFmtId="0" fontId="22" fillId="5" borderId="5" xfId="1" applyFont="1" applyFill="1" applyBorder="1" applyAlignment="1" applyProtection="1">
      <alignment horizontal="left" vertical="center" wrapText="1"/>
      <protection locked="0"/>
    </xf>
    <xf numFmtId="0" fontId="8" fillId="0" borderId="52" xfId="1" applyFont="1" applyBorder="1" applyAlignment="1" applyProtection="1">
      <alignment horizontal="center" vertical="center" wrapText="1"/>
      <protection locked="0"/>
    </xf>
    <xf numFmtId="165" fontId="7" fillId="0" borderId="38" xfId="0" applyNumberFormat="1" applyFont="1" applyBorder="1" applyAlignment="1">
      <alignment horizontal="center" vertical="center"/>
    </xf>
    <xf numFmtId="165" fontId="4" fillId="0" borderId="24" xfId="0" applyNumberFormat="1" applyFont="1" applyBorder="1" applyAlignment="1">
      <alignment horizontal="center" vertical="center"/>
    </xf>
    <xf numFmtId="165" fontId="4" fillId="12" borderId="38" xfId="0" applyNumberFormat="1" applyFont="1" applyFill="1" applyBorder="1" applyAlignment="1">
      <alignment horizontal="center" vertical="center"/>
    </xf>
    <xf numFmtId="1" fontId="20" fillId="0" borderId="42" xfId="0" applyNumberFormat="1" applyFont="1" applyBorder="1" applyAlignment="1" applyProtection="1">
      <alignment horizontal="center" vertical="center" wrapText="1"/>
      <protection locked="0"/>
    </xf>
    <xf numFmtId="1" fontId="20" fillId="0" borderId="30" xfId="0" applyNumberFormat="1" applyFont="1" applyBorder="1" applyAlignment="1" applyProtection="1">
      <alignment horizontal="center" vertical="center" wrapText="1"/>
      <protection locked="0"/>
    </xf>
    <xf numFmtId="1" fontId="20" fillId="0" borderId="31" xfId="0" applyNumberFormat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2" fontId="7" fillId="0" borderId="6" xfId="1" applyNumberFormat="1" applyBorder="1" applyAlignment="1" applyProtection="1">
      <alignment horizontal="center" vertical="center" wrapText="1"/>
      <protection locked="0"/>
    </xf>
    <xf numFmtId="49" fontId="7" fillId="5" borderId="24" xfId="0" applyNumberFormat="1" applyFont="1" applyFill="1" applyBorder="1" applyAlignment="1">
      <alignment horizontal="left" vertical="center" wrapText="1"/>
    </xf>
    <xf numFmtId="0" fontId="7" fillId="5" borderId="41" xfId="0" applyFont="1" applyFill="1" applyBorder="1" applyAlignment="1">
      <alignment horizontal="left" vertical="center" wrapText="1"/>
    </xf>
    <xf numFmtId="165" fontId="4" fillId="0" borderId="53" xfId="0" applyNumberFormat="1" applyFont="1" applyBorder="1" applyAlignment="1">
      <alignment horizontal="center" vertical="center"/>
    </xf>
    <xf numFmtId="49" fontId="7" fillId="5" borderId="38" xfId="0" applyNumberFormat="1" applyFont="1" applyFill="1" applyBorder="1" applyAlignment="1">
      <alignment horizontal="left" vertical="center" wrapText="1"/>
    </xf>
    <xf numFmtId="1" fontId="22" fillId="0" borderId="5" xfId="1" applyNumberFormat="1" applyFont="1" applyBorder="1" applyAlignment="1" applyProtection="1">
      <alignment horizontal="center" vertical="center" wrapText="1"/>
      <protection locked="0"/>
    </xf>
    <xf numFmtId="165" fontId="7" fillId="0" borderId="56" xfId="0" applyNumberFormat="1" applyFont="1" applyBorder="1" applyAlignment="1">
      <alignment horizontal="center" vertical="center"/>
    </xf>
    <xf numFmtId="165" fontId="4" fillId="0" borderId="56" xfId="0" applyNumberFormat="1" applyFont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left" vertical="center" wrapText="1"/>
    </xf>
    <xf numFmtId="165" fontId="4" fillId="0" borderId="24" xfId="1" applyNumberFormat="1" applyFont="1" applyBorder="1" applyAlignment="1">
      <alignment horizontal="center" vertical="center" wrapText="1"/>
    </xf>
    <xf numFmtId="165" fontId="7" fillId="0" borderId="54" xfId="0" applyNumberFormat="1" applyFont="1" applyFill="1" applyBorder="1" applyAlignment="1">
      <alignment horizontal="center" vertical="center"/>
    </xf>
    <xf numFmtId="165" fontId="7" fillId="0" borderId="53" xfId="0" applyNumberFormat="1" applyFont="1" applyFill="1" applyBorder="1" applyAlignment="1">
      <alignment horizontal="center" vertical="center"/>
    </xf>
    <xf numFmtId="165" fontId="4" fillId="0" borderId="55" xfId="0" applyNumberFormat="1" applyFont="1" applyFill="1" applyBorder="1" applyAlignment="1">
      <alignment horizontal="center" vertical="center"/>
    </xf>
    <xf numFmtId="165" fontId="7" fillId="0" borderId="38" xfId="0" applyNumberFormat="1" applyFont="1" applyFill="1" applyBorder="1" applyAlignment="1">
      <alignment horizontal="center" vertical="center"/>
    </xf>
    <xf numFmtId="0" fontId="9" fillId="5" borderId="0" xfId="1" applyFont="1" applyFill="1" applyAlignment="1">
      <alignment horizontal="center" vertical="center" wrapText="1"/>
    </xf>
    <xf numFmtId="0" fontId="13" fillId="5" borderId="0" xfId="1" applyFont="1" applyFill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8" fillId="6" borderId="25" xfId="1" applyFont="1" applyFill="1" applyBorder="1" applyAlignment="1">
      <alignment horizontal="center" vertical="center" wrapText="1"/>
    </xf>
    <xf numFmtId="0" fontId="8" fillId="6" borderId="15" xfId="1" applyFont="1" applyFill="1" applyBorder="1" applyAlignment="1">
      <alignment horizontal="center" vertical="center" wrapText="1"/>
    </xf>
    <xf numFmtId="0" fontId="8" fillId="6" borderId="11" xfId="1" applyFont="1" applyFill="1" applyBorder="1" applyAlignment="1">
      <alignment horizontal="center" vertical="center" wrapText="1"/>
    </xf>
    <xf numFmtId="0" fontId="8" fillId="6" borderId="8" xfId="1" applyFont="1" applyFill="1" applyBorder="1" applyAlignment="1">
      <alignment horizontal="center" vertical="center" wrapText="1"/>
    </xf>
    <xf numFmtId="0" fontId="13" fillId="9" borderId="23" xfId="1" applyFont="1" applyFill="1" applyBorder="1" applyAlignment="1" applyProtection="1">
      <alignment horizontal="center" vertical="center" wrapText="1"/>
      <protection locked="0"/>
    </xf>
    <xf numFmtId="0" fontId="13" fillId="9" borderId="28" xfId="1" applyFont="1" applyFill="1" applyBorder="1" applyAlignment="1" applyProtection="1">
      <alignment horizontal="center" vertical="center" wrapText="1"/>
      <protection locked="0"/>
    </xf>
    <xf numFmtId="0" fontId="13" fillId="9" borderId="22" xfId="1" applyFont="1" applyFill="1" applyBorder="1" applyAlignment="1" applyProtection="1">
      <alignment horizontal="center" vertical="center" wrapText="1"/>
      <protection locked="0"/>
    </xf>
    <xf numFmtId="0" fontId="13" fillId="9" borderId="26" xfId="1" applyFont="1" applyFill="1" applyBorder="1" applyAlignment="1" applyProtection="1">
      <alignment horizontal="center" vertical="center" wrapText="1"/>
      <protection locked="0"/>
    </xf>
    <xf numFmtId="0" fontId="13" fillId="9" borderId="0" xfId="1" applyFont="1" applyFill="1" applyAlignment="1" applyProtection="1">
      <alignment horizontal="center" vertical="center" wrapText="1"/>
      <protection locked="0"/>
    </xf>
    <xf numFmtId="0" fontId="13" fillId="9" borderId="27" xfId="1" applyFont="1" applyFill="1" applyBorder="1" applyAlignment="1" applyProtection="1">
      <alignment horizontal="center" vertical="center" wrapText="1"/>
      <protection locked="0"/>
    </xf>
    <xf numFmtId="0" fontId="13" fillId="9" borderId="21" xfId="1" applyFont="1" applyFill="1" applyBorder="1" applyAlignment="1" applyProtection="1">
      <alignment horizontal="center" vertical="center" wrapText="1"/>
      <protection locked="0"/>
    </xf>
    <xf numFmtId="0" fontId="13" fillId="9" borderId="29" xfId="1" applyFont="1" applyFill="1" applyBorder="1" applyAlignment="1" applyProtection="1">
      <alignment horizontal="center" vertical="center" wrapText="1"/>
      <protection locked="0"/>
    </xf>
    <xf numFmtId="0" fontId="13" fillId="9" borderId="20" xfId="1" applyFont="1" applyFill="1" applyBorder="1" applyAlignment="1" applyProtection="1">
      <alignment horizontal="center" vertical="center" wrapText="1"/>
      <protection locked="0"/>
    </xf>
    <xf numFmtId="0" fontId="12" fillId="11" borderId="43" xfId="1" applyFont="1" applyFill="1" applyBorder="1" applyAlignment="1" applyProtection="1">
      <alignment horizontal="center" vertical="center" wrapText="1"/>
      <protection locked="0"/>
    </xf>
    <xf numFmtId="0" fontId="12" fillId="11" borderId="16" xfId="1" applyFont="1" applyFill="1" applyBorder="1" applyAlignment="1" applyProtection="1">
      <alignment horizontal="center" vertical="center" wrapText="1"/>
      <protection locked="0"/>
    </xf>
    <xf numFmtId="0" fontId="8" fillId="6" borderId="5" xfId="1" applyFont="1" applyFill="1" applyBorder="1" applyAlignment="1">
      <alignment horizontal="center" vertical="center" wrapText="1"/>
    </xf>
    <xf numFmtId="0" fontId="8" fillId="10" borderId="5" xfId="1" applyFont="1" applyFill="1" applyBorder="1" applyAlignment="1">
      <alignment horizontal="center" vertical="center" wrapText="1"/>
    </xf>
    <xf numFmtId="0" fontId="8" fillId="10" borderId="57" xfId="1" applyFont="1" applyFill="1" applyBorder="1" applyAlignment="1">
      <alignment horizontal="center" vertical="center" wrapText="1"/>
    </xf>
    <xf numFmtId="0" fontId="8" fillId="10" borderId="58" xfId="1" applyFont="1" applyFill="1" applyBorder="1" applyAlignment="1">
      <alignment horizontal="center" vertical="center" wrapText="1"/>
    </xf>
    <xf numFmtId="0" fontId="8" fillId="10" borderId="42" xfId="1" applyFont="1" applyFill="1" applyBorder="1" applyAlignment="1">
      <alignment horizontal="center" vertical="center" wrapText="1"/>
    </xf>
    <xf numFmtId="0" fontId="8" fillId="10" borderId="59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7" fillId="0" borderId="0" xfId="1" applyAlignment="1">
      <alignment horizontal="left" vertical="center" wrapText="1"/>
    </xf>
    <xf numFmtId="0" fontId="4" fillId="6" borderId="25" xfId="1" applyFont="1" applyFill="1" applyBorder="1" applyAlignment="1" applyProtection="1">
      <alignment horizontal="center" vertical="center" wrapText="1"/>
      <protection locked="0"/>
    </xf>
    <xf numFmtId="0" fontId="4" fillId="6" borderId="15" xfId="1" applyFont="1" applyFill="1" applyBorder="1" applyAlignment="1" applyProtection="1">
      <alignment horizontal="center" vertical="center" wrapText="1"/>
      <protection locked="0"/>
    </xf>
    <xf numFmtId="0" fontId="4" fillId="6" borderId="11" xfId="1" applyFont="1" applyFill="1" applyBorder="1" applyAlignment="1" applyProtection="1">
      <alignment horizontal="center" vertical="center" wrapText="1"/>
      <protection locked="0"/>
    </xf>
    <xf numFmtId="0" fontId="7" fillId="0" borderId="0" xfId="1" applyAlignment="1" applyProtection="1">
      <alignment horizontal="left" vertical="center" wrapText="1"/>
      <protection locked="0"/>
    </xf>
    <xf numFmtId="0" fontId="7" fillId="12" borderId="5" xfId="0" applyFont="1" applyFill="1" applyBorder="1" applyAlignment="1">
      <alignment horizontal="left" wrapText="1"/>
    </xf>
    <xf numFmtId="0" fontId="4" fillId="6" borderId="46" xfId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2" xfId="1" applyFont="1" applyFill="1" applyBorder="1" applyAlignment="1" applyProtection="1">
      <alignment horizontal="center" vertical="center" wrapText="1"/>
      <protection locked="0"/>
    </xf>
    <xf numFmtId="0" fontId="10" fillId="2" borderId="3" xfId="1" applyFont="1" applyFill="1" applyBorder="1" applyAlignment="1" applyProtection="1">
      <alignment horizontal="center" vertical="center" wrapText="1"/>
      <protection locked="0"/>
    </xf>
    <xf numFmtId="0" fontId="10" fillId="2" borderId="7" xfId="1" applyFont="1" applyFill="1" applyBorder="1" applyAlignment="1" applyProtection="1">
      <alignment horizontal="center" vertical="center" wrapText="1"/>
      <protection locked="0"/>
    </xf>
    <xf numFmtId="0" fontId="10" fillId="2" borderId="6" xfId="1" applyFont="1" applyFill="1" applyBorder="1" applyAlignment="1" applyProtection="1">
      <alignment horizontal="center" vertical="center" wrapText="1"/>
      <protection locked="0"/>
    </xf>
    <xf numFmtId="0" fontId="10" fillId="2" borderId="14" xfId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  <protection locked="0"/>
    </xf>
    <xf numFmtId="0" fontId="8" fillId="10" borderId="35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8" fillId="10" borderId="36" xfId="1" applyFont="1" applyFill="1" applyBorder="1" applyAlignment="1">
      <alignment horizontal="center" vertical="center" wrapText="1"/>
    </xf>
    <xf numFmtId="0" fontId="12" fillId="11" borderId="43" xfId="1" applyFont="1" applyFill="1" applyBorder="1" applyAlignment="1">
      <alignment horizontal="center" vertical="center" wrapText="1"/>
    </xf>
    <xf numFmtId="0" fontId="12" fillId="11" borderId="16" xfId="1" applyFont="1" applyFill="1" applyBorder="1" applyAlignment="1">
      <alignment horizontal="center" vertical="center" wrapText="1"/>
    </xf>
    <xf numFmtId="0" fontId="8" fillId="10" borderId="22" xfId="1" applyFont="1" applyFill="1" applyBorder="1" applyAlignment="1">
      <alignment horizontal="center" vertical="center" wrapText="1"/>
    </xf>
    <xf numFmtId="0" fontId="8" fillId="10" borderId="27" xfId="1" applyFont="1" applyFill="1" applyBorder="1" applyAlignment="1">
      <alignment horizontal="center" vertical="center" wrapText="1"/>
    </xf>
    <xf numFmtId="0" fontId="8" fillId="10" borderId="34" xfId="1" applyFont="1" applyFill="1" applyBorder="1" applyAlignment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13" xfId="1" applyFont="1" applyBorder="1" applyAlignment="1" applyProtection="1">
      <alignment horizontal="center" vertical="center" wrapText="1"/>
      <protection locked="0"/>
    </xf>
    <xf numFmtId="2" fontId="7" fillId="0" borderId="5" xfId="1" applyNumberFormat="1" applyBorder="1" applyAlignment="1" applyProtection="1">
      <alignment horizontal="center" vertical="center" wrapText="1"/>
      <protection locked="0"/>
    </xf>
    <xf numFmtId="2" fontId="4" fillId="0" borderId="12" xfId="1" applyNumberFormat="1" applyFont="1" applyBorder="1" applyAlignment="1" applyProtection="1">
      <alignment horizontal="center" vertical="center" wrapText="1"/>
      <protection locked="0"/>
    </xf>
    <xf numFmtId="2" fontId="4" fillId="0" borderId="10" xfId="1" applyNumberFormat="1" applyFont="1" applyBorder="1" applyAlignment="1" applyProtection="1">
      <alignment horizontal="center" vertical="center" wrapText="1"/>
      <protection locked="0"/>
    </xf>
    <xf numFmtId="2" fontId="4" fillId="0" borderId="9" xfId="1" applyNumberFormat="1" applyFont="1" applyBorder="1" applyAlignment="1" applyProtection="1">
      <alignment horizontal="center" vertical="center" wrapText="1"/>
      <protection locked="0"/>
    </xf>
    <xf numFmtId="2" fontId="7" fillId="0" borderId="6" xfId="1" applyNumberFormat="1" applyBorder="1" applyAlignment="1" applyProtection="1">
      <alignment horizontal="center" vertical="center" wrapText="1"/>
      <protection locked="0"/>
    </xf>
    <xf numFmtId="0" fontId="8" fillId="7" borderId="25" xfId="1" applyFont="1" applyFill="1" applyBorder="1" applyAlignment="1" applyProtection="1">
      <alignment horizontal="center" vertical="center" wrapText="1"/>
      <protection locked="0"/>
    </xf>
    <xf numFmtId="0" fontId="8" fillId="7" borderId="15" xfId="1" applyFont="1" applyFill="1" applyBorder="1" applyAlignment="1" applyProtection="1">
      <alignment horizontal="center" vertical="center" wrapText="1"/>
      <protection locked="0"/>
    </xf>
    <xf numFmtId="0" fontId="8" fillId="7" borderId="11" xfId="1" applyFont="1" applyFill="1" applyBorder="1" applyAlignment="1" applyProtection="1">
      <alignment horizontal="center" vertical="center" wrapText="1"/>
      <protection locked="0"/>
    </xf>
    <xf numFmtId="0" fontId="8" fillId="7" borderId="0" xfId="1" applyFont="1" applyFill="1" applyAlignment="1" applyProtection="1">
      <alignment horizontal="center" vertical="center" wrapText="1"/>
      <protection locked="0"/>
    </xf>
    <xf numFmtId="0" fontId="8" fillId="7" borderId="27" xfId="1" applyFont="1" applyFill="1" applyBorder="1" applyAlignment="1" applyProtection="1">
      <alignment horizontal="center" vertical="center" wrapText="1"/>
      <protection locked="0"/>
    </xf>
    <xf numFmtId="0" fontId="8" fillId="7" borderId="25" xfId="1" applyFont="1" applyFill="1" applyBorder="1" applyAlignment="1" applyProtection="1">
      <alignment horizontal="center" vertical="center"/>
      <protection locked="0"/>
    </xf>
    <xf numFmtId="0" fontId="8" fillId="7" borderId="15" xfId="1" applyFont="1" applyFill="1" applyBorder="1" applyAlignment="1" applyProtection="1">
      <alignment horizontal="center" vertical="center"/>
      <protection locked="0"/>
    </xf>
    <xf numFmtId="0" fontId="8" fillId="7" borderId="11" xfId="1" applyFont="1" applyFill="1" applyBorder="1" applyAlignment="1" applyProtection="1">
      <alignment horizontal="center" vertical="center"/>
      <protection locked="0"/>
    </xf>
    <xf numFmtId="0" fontId="8" fillId="10" borderId="45" xfId="1" applyFont="1" applyFill="1" applyBorder="1" applyAlignment="1">
      <alignment horizontal="center" vertical="center" wrapText="1"/>
    </xf>
    <xf numFmtId="0" fontId="8" fillId="10" borderId="33" xfId="1" applyFont="1" applyFill="1" applyBorder="1" applyAlignment="1">
      <alignment horizontal="center" vertical="center" wrapText="1"/>
    </xf>
    <xf numFmtId="0" fontId="8" fillId="10" borderId="49" xfId="1" applyFont="1" applyFill="1" applyBorder="1" applyAlignment="1">
      <alignment horizontal="center" vertical="center" wrapText="1"/>
    </xf>
    <xf numFmtId="0" fontId="8" fillId="10" borderId="50" xfId="1" applyFont="1" applyFill="1" applyBorder="1" applyAlignment="1">
      <alignment horizontal="center" vertical="center" wrapText="1"/>
    </xf>
    <xf numFmtId="0" fontId="8" fillId="10" borderId="51" xfId="1" applyFont="1" applyFill="1" applyBorder="1" applyAlignment="1">
      <alignment horizontal="center" vertical="center" wrapText="1"/>
    </xf>
    <xf numFmtId="0" fontId="8" fillId="7" borderId="5" xfId="1" applyFont="1" applyFill="1" applyBorder="1" applyAlignment="1" applyProtection="1">
      <alignment horizontal="center" vertical="center" wrapText="1"/>
      <protection locked="0"/>
    </xf>
    <xf numFmtId="0" fontId="8" fillId="7" borderId="47" xfId="1" applyFont="1" applyFill="1" applyBorder="1" applyAlignment="1" applyProtection="1">
      <alignment horizontal="center" vertical="center" wrapText="1"/>
      <protection locked="0"/>
    </xf>
    <xf numFmtId="0" fontId="8" fillId="7" borderId="46" xfId="1" applyFont="1" applyFill="1" applyBorder="1" applyAlignment="1" applyProtection="1">
      <alignment horizontal="center" vertical="center" wrapText="1"/>
      <protection locked="0"/>
    </xf>
    <xf numFmtId="0" fontId="8" fillId="7" borderId="48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FF99"/>
      <color rgb="FF98CDE8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view="pageBreakPreview" zoomScaleNormal="100" zoomScaleSheetLayoutView="100" workbookViewId="0">
      <selection sqref="A1:H1"/>
    </sheetView>
  </sheetViews>
  <sheetFormatPr baseColWidth="10" defaultRowHeight="12.75" x14ac:dyDescent="0.2"/>
  <sheetData>
    <row r="1" spans="1:8" ht="18" x14ac:dyDescent="0.2">
      <c r="A1" s="170" t="s">
        <v>0</v>
      </c>
      <c r="B1" s="170"/>
      <c r="C1" s="170"/>
      <c r="D1" s="170"/>
      <c r="E1" s="170"/>
      <c r="F1" s="170"/>
      <c r="G1" s="170"/>
      <c r="H1" s="170"/>
    </row>
    <row r="2" spans="1:8" ht="18" x14ac:dyDescent="0.2">
      <c r="A2" s="170" t="s">
        <v>1</v>
      </c>
      <c r="B2" s="170"/>
      <c r="C2" s="170"/>
      <c r="D2" s="170"/>
      <c r="E2" s="170"/>
      <c r="F2" s="170"/>
      <c r="G2" s="170"/>
      <c r="H2" s="170"/>
    </row>
    <row r="3" spans="1:8" ht="18" x14ac:dyDescent="0.2">
      <c r="A3" s="170" t="s">
        <v>2</v>
      </c>
      <c r="B3" s="170"/>
      <c r="C3" s="170"/>
      <c r="D3" s="170"/>
      <c r="E3" s="170"/>
      <c r="F3" s="170"/>
      <c r="G3" s="170"/>
      <c r="H3" s="170"/>
    </row>
    <row r="4" spans="1:8" ht="18" x14ac:dyDescent="0.2">
      <c r="A4" s="170" t="s">
        <v>49</v>
      </c>
      <c r="B4" s="170"/>
      <c r="C4" s="170"/>
      <c r="D4" s="170"/>
      <c r="E4" s="170"/>
      <c r="F4" s="170"/>
      <c r="G4" s="170"/>
      <c r="H4" s="170"/>
    </row>
    <row r="5" spans="1:8" ht="15.75" x14ac:dyDescent="0.2">
      <c r="A5" s="48"/>
      <c r="B5" s="48"/>
      <c r="C5" s="48"/>
      <c r="D5" s="48"/>
      <c r="E5" s="48"/>
      <c r="F5" s="48"/>
      <c r="G5" s="48"/>
      <c r="H5" s="48"/>
    </row>
    <row r="6" spans="1:8" x14ac:dyDescent="0.2">
      <c r="A6" s="171" t="s">
        <v>89</v>
      </c>
      <c r="B6" s="172"/>
      <c r="C6" s="172"/>
      <c r="D6" s="172"/>
      <c r="E6" s="172"/>
      <c r="F6" s="172"/>
      <c r="G6" s="172"/>
      <c r="H6" s="172"/>
    </row>
    <row r="7" spans="1:8" x14ac:dyDescent="0.2">
      <c r="A7" s="172"/>
      <c r="B7" s="172"/>
      <c r="C7" s="172"/>
      <c r="D7" s="172"/>
      <c r="E7" s="172"/>
      <c r="F7" s="172"/>
      <c r="G7" s="172"/>
      <c r="H7" s="172"/>
    </row>
    <row r="8" spans="1:8" x14ac:dyDescent="0.2">
      <c r="A8" s="172"/>
      <c r="B8" s="172"/>
      <c r="C8" s="172"/>
      <c r="D8" s="172"/>
      <c r="E8" s="172"/>
      <c r="F8" s="172"/>
      <c r="G8" s="172"/>
      <c r="H8" s="172"/>
    </row>
    <row r="9" spans="1:8" x14ac:dyDescent="0.2">
      <c r="A9" s="172"/>
      <c r="B9" s="172"/>
      <c r="C9" s="172"/>
      <c r="D9" s="172"/>
      <c r="E9" s="172"/>
      <c r="F9" s="172"/>
      <c r="G9" s="172"/>
      <c r="H9" s="172"/>
    </row>
    <row r="10" spans="1:8" x14ac:dyDescent="0.2">
      <c r="A10" s="172"/>
      <c r="B10" s="172"/>
      <c r="C10" s="172"/>
      <c r="D10" s="172"/>
      <c r="E10" s="172"/>
      <c r="F10" s="172"/>
      <c r="G10" s="172"/>
      <c r="H10" s="172"/>
    </row>
    <row r="11" spans="1:8" ht="12.75" customHeight="1" x14ac:dyDescent="0.2">
      <c r="A11" s="169" t="s">
        <v>79</v>
      </c>
      <c r="B11" s="169"/>
      <c r="C11" s="169"/>
      <c r="D11" s="169"/>
      <c r="E11" s="169"/>
      <c r="F11" s="169"/>
      <c r="G11" s="169"/>
      <c r="H11" s="169"/>
    </row>
    <row r="12" spans="1:8" x14ac:dyDescent="0.2">
      <c r="A12" s="169"/>
      <c r="B12" s="169"/>
      <c r="C12" s="169"/>
      <c r="D12" s="169"/>
      <c r="E12" s="169"/>
      <c r="F12" s="169"/>
      <c r="G12" s="169"/>
      <c r="H12" s="169"/>
    </row>
    <row r="13" spans="1:8" x14ac:dyDescent="0.2">
      <c r="A13" s="169"/>
      <c r="B13" s="169"/>
      <c r="C13" s="169"/>
      <c r="D13" s="169"/>
      <c r="E13" s="169"/>
      <c r="F13" s="169"/>
      <c r="G13" s="169"/>
      <c r="H13" s="169"/>
    </row>
    <row r="14" spans="1:8" x14ac:dyDescent="0.2">
      <c r="A14" s="169"/>
      <c r="B14" s="169"/>
      <c r="C14" s="169"/>
      <c r="D14" s="169"/>
      <c r="E14" s="169"/>
      <c r="F14" s="169"/>
      <c r="G14" s="169"/>
      <c r="H14" s="169"/>
    </row>
    <row r="15" spans="1:8" x14ac:dyDescent="0.2">
      <c r="A15" s="169"/>
      <c r="B15" s="169"/>
      <c r="C15" s="169"/>
      <c r="D15" s="169"/>
      <c r="E15" s="169"/>
      <c r="F15" s="169"/>
      <c r="G15" s="169"/>
      <c r="H15" s="169"/>
    </row>
    <row r="16" spans="1:8" x14ac:dyDescent="0.2">
      <c r="A16" s="169"/>
      <c r="B16" s="169"/>
      <c r="C16" s="169"/>
      <c r="D16" s="169"/>
      <c r="E16" s="169"/>
      <c r="F16" s="169"/>
      <c r="G16" s="169"/>
      <c r="H16" s="169"/>
    </row>
    <row r="17" spans="1:8" x14ac:dyDescent="0.2">
      <c r="A17" s="169"/>
      <c r="B17" s="169"/>
      <c r="C17" s="169"/>
      <c r="D17" s="169"/>
      <c r="E17" s="169"/>
      <c r="F17" s="169"/>
      <c r="G17" s="169"/>
      <c r="H17" s="169"/>
    </row>
    <row r="18" spans="1:8" ht="15" x14ac:dyDescent="0.2">
      <c r="A18" s="36"/>
      <c r="B18" s="37"/>
      <c r="C18" s="36"/>
      <c r="D18" s="36"/>
      <c r="E18" s="36"/>
      <c r="F18" s="36"/>
      <c r="G18" s="36"/>
      <c r="H18" s="36"/>
    </row>
    <row r="19" spans="1:8" ht="12.75" customHeight="1" x14ac:dyDescent="0.2">
      <c r="A19" s="169" t="s">
        <v>86</v>
      </c>
      <c r="B19" s="169"/>
      <c r="C19" s="169"/>
      <c r="D19" s="169"/>
      <c r="E19" s="169"/>
      <c r="F19" s="169"/>
      <c r="G19" s="169"/>
      <c r="H19" s="169"/>
    </row>
    <row r="20" spans="1:8" x14ac:dyDescent="0.2">
      <c r="A20" s="169"/>
      <c r="B20" s="169"/>
      <c r="C20" s="169"/>
      <c r="D20" s="169"/>
      <c r="E20" s="169"/>
      <c r="F20" s="169"/>
      <c r="G20" s="169"/>
      <c r="H20" s="169"/>
    </row>
    <row r="21" spans="1:8" x14ac:dyDescent="0.2">
      <c r="A21" s="169"/>
      <c r="B21" s="169"/>
      <c r="C21" s="169"/>
      <c r="D21" s="169"/>
      <c r="E21" s="169"/>
      <c r="F21" s="169"/>
      <c r="G21" s="169"/>
      <c r="H21" s="169"/>
    </row>
    <row r="22" spans="1:8" x14ac:dyDescent="0.2">
      <c r="A22" s="169"/>
      <c r="B22" s="169"/>
      <c r="C22" s="169"/>
      <c r="D22" s="169"/>
      <c r="E22" s="169"/>
      <c r="F22" s="169"/>
      <c r="G22" s="169"/>
      <c r="H22" s="169"/>
    </row>
    <row r="23" spans="1:8" x14ac:dyDescent="0.2">
      <c r="A23" s="169"/>
      <c r="B23" s="169"/>
      <c r="C23" s="169"/>
      <c r="D23" s="169"/>
      <c r="E23" s="169"/>
      <c r="F23" s="169"/>
      <c r="G23" s="169"/>
      <c r="H23" s="169"/>
    </row>
    <row r="24" spans="1:8" x14ac:dyDescent="0.2">
      <c r="A24" s="169"/>
      <c r="B24" s="169"/>
      <c r="C24" s="169"/>
      <c r="D24" s="169"/>
      <c r="E24" s="169"/>
      <c r="F24" s="169"/>
      <c r="G24" s="169"/>
      <c r="H24" s="169"/>
    </row>
    <row r="25" spans="1:8" ht="15" x14ac:dyDescent="0.2">
      <c r="A25" s="36"/>
      <c r="B25" s="37"/>
      <c r="C25" s="36"/>
      <c r="D25" s="36"/>
      <c r="E25" s="36"/>
      <c r="F25" s="36"/>
      <c r="G25" s="36"/>
      <c r="H25" s="36"/>
    </row>
    <row r="26" spans="1:8" ht="12.75" customHeight="1" x14ac:dyDescent="0.2">
      <c r="A26" s="169" t="s">
        <v>90</v>
      </c>
      <c r="B26" s="169"/>
      <c r="C26" s="169"/>
      <c r="D26" s="169"/>
      <c r="E26" s="169"/>
      <c r="F26" s="169"/>
      <c r="G26" s="169"/>
      <c r="H26" s="169"/>
    </row>
    <row r="27" spans="1:8" x14ac:dyDescent="0.2">
      <c r="A27" s="169"/>
      <c r="B27" s="169"/>
      <c r="C27" s="169"/>
      <c r="D27" s="169"/>
      <c r="E27" s="169"/>
      <c r="F27" s="169"/>
      <c r="G27" s="169"/>
      <c r="H27" s="169"/>
    </row>
    <row r="28" spans="1:8" x14ac:dyDescent="0.2">
      <c r="A28" s="169"/>
      <c r="B28" s="169"/>
      <c r="C28" s="169"/>
      <c r="D28" s="169"/>
      <c r="E28" s="169"/>
      <c r="F28" s="169"/>
      <c r="G28" s="169"/>
      <c r="H28" s="169"/>
    </row>
    <row r="29" spans="1:8" x14ac:dyDescent="0.2">
      <c r="A29" s="169"/>
      <c r="B29" s="169"/>
      <c r="C29" s="169"/>
      <c r="D29" s="169"/>
      <c r="E29" s="169"/>
      <c r="F29" s="169"/>
      <c r="G29" s="169"/>
      <c r="H29" s="169"/>
    </row>
    <row r="30" spans="1:8" x14ac:dyDescent="0.2">
      <c r="A30" s="169"/>
      <c r="B30" s="169"/>
      <c r="C30" s="169"/>
      <c r="D30" s="169"/>
      <c r="E30" s="169"/>
      <c r="F30" s="169"/>
      <c r="G30" s="169"/>
      <c r="H30" s="169"/>
    </row>
    <row r="31" spans="1:8" x14ac:dyDescent="0.2">
      <c r="A31" s="169"/>
      <c r="B31" s="169"/>
      <c r="C31" s="169"/>
      <c r="D31" s="169"/>
      <c r="E31" s="169"/>
      <c r="F31" s="169"/>
      <c r="G31" s="169"/>
      <c r="H31" s="169"/>
    </row>
    <row r="32" spans="1:8" x14ac:dyDescent="0.2">
      <c r="A32" s="169"/>
      <c r="B32" s="169"/>
      <c r="C32" s="169"/>
      <c r="D32" s="169"/>
      <c r="E32" s="169"/>
      <c r="F32" s="169"/>
      <c r="G32" s="169"/>
      <c r="H32" s="169"/>
    </row>
  </sheetData>
  <sheetProtection selectLockedCells="1"/>
  <mergeCells count="8">
    <mergeCell ref="A19:H24"/>
    <mergeCell ref="A26:H32"/>
    <mergeCell ref="A1:H1"/>
    <mergeCell ref="A2:H2"/>
    <mergeCell ref="A3:H3"/>
    <mergeCell ref="A4:H4"/>
    <mergeCell ref="A6:H10"/>
    <mergeCell ref="A11:H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FF0000"/>
  </sheetPr>
  <dimension ref="A1:W197"/>
  <sheetViews>
    <sheetView topLeftCell="A4" zoomScale="80" zoomScaleNormal="80" workbookViewId="0">
      <selection activeCell="B11" sqref="B11"/>
    </sheetView>
  </sheetViews>
  <sheetFormatPr baseColWidth="10" defaultColWidth="11.42578125" defaultRowHeight="12.75" x14ac:dyDescent="0.2"/>
  <cols>
    <col min="1" max="1" width="14.5703125" style="1" customWidth="1"/>
    <col min="2" max="2" width="10.85546875" style="2" customWidth="1"/>
    <col min="3" max="3" width="3.42578125" style="1" customWidth="1"/>
    <col min="4" max="4" width="13.85546875" style="2" customWidth="1"/>
    <col min="5" max="5" width="47" style="1" customWidth="1"/>
    <col min="6" max="6" width="16.28515625" style="1" customWidth="1"/>
    <col min="7" max="7" width="20.7109375" style="1" bestFit="1" customWidth="1"/>
    <col min="8" max="8" width="28.140625" style="1" customWidth="1"/>
    <col min="9" max="9" width="5.28515625" style="1" customWidth="1"/>
    <col min="10" max="10" width="10.7109375" style="30" customWidth="1"/>
    <col min="11" max="11" width="9" style="30" customWidth="1"/>
    <col min="12" max="12" width="13.42578125" style="30" customWidth="1"/>
    <col min="13" max="13" width="29.7109375" style="30" customWidth="1"/>
    <col min="14" max="14" width="3.42578125" style="30" customWidth="1"/>
    <col min="15" max="15" width="11.140625" style="30" customWidth="1"/>
    <col min="16" max="16" width="7.140625" style="30" customWidth="1"/>
    <col min="17" max="17" width="12" style="30" customWidth="1"/>
    <col min="18" max="18" width="19.42578125" style="30" customWidth="1"/>
    <col min="19" max="19" width="9" style="1" customWidth="1"/>
    <col min="20" max="23" width="11.42578125" style="1" customWidth="1"/>
    <col min="24" max="16384" width="11.42578125" style="1"/>
  </cols>
  <sheetData>
    <row r="1" spans="1:18" ht="18" customHeight="1" x14ac:dyDescent="0.2">
      <c r="A1" s="177" t="s">
        <v>0</v>
      </c>
      <c r="B1" s="178"/>
      <c r="C1" s="178"/>
      <c r="D1" s="178"/>
      <c r="E1" s="178"/>
      <c r="F1" s="178"/>
      <c r="G1" s="178"/>
      <c r="H1" s="179"/>
      <c r="I1" s="14"/>
    </row>
    <row r="2" spans="1:18" ht="19.5" customHeight="1" x14ac:dyDescent="0.2">
      <c r="A2" s="180" t="s">
        <v>1</v>
      </c>
      <c r="B2" s="181"/>
      <c r="C2" s="181"/>
      <c r="D2" s="181"/>
      <c r="E2" s="181"/>
      <c r="F2" s="181"/>
      <c r="G2" s="181"/>
      <c r="H2" s="182"/>
      <c r="I2" s="14"/>
    </row>
    <row r="3" spans="1:18" ht="15" customHeight="1" x14ac:dyDescent="0.2">
      <c r="A3" s="180" t="s">
        <v>2</v>
      </c>
      <c r="B3" s="181"/>
      <c r="C3" s="181"/>
      <c r="D3" s="181"/>
      <c r="E3" s="181"/>
      <c r="F3" s="181"/>
      <c r="G3" s="181"/>
      <c r="H3" s="182"/>
      <c r="I3" s="14"/>
    </row>
    <row r="4" spans="1:18" ht="21.75" customHeight="1" thickBot="1" x14ac:dyDescent="0.25">
      <c r="A4" s="183" t="s">
        <v>49</v>
      </c>
      <c r="B4" s="184"/>
      <c r="C4" s="184"/>
      <c r="D4" s="184"/>
      <c r="E4" s="184"/>
      <c r="F4" s="184"/>
      <c r="G4" s="184"/>
      <c r="H4" s="185"/>
      <c r="I4" s="15"/>
    </row>
    <row r="5" spans="1:18" ht="75.75" thickBot="1" x14ac:dyDescent="0.25">
      <c r="A5" s="186" t="s">
        <v>3</v>
      </c>
      <c r="B5" s="187"/>
      <c r="C5" s="59"/>
      <c r="D5" s="21" t="s">
        <v>87</v>
      </c>
      <c r="E5" s="12" t="s">
        <v>4</v>
      </c>
      <c r="F5" s="10" t="s">
        <v>5</v>
      </c>
      <c r="G5" s="27" t="s">
        <v>120</v>
      </c>
      <c r="H5" s="12" t="s">
        <v>6</v>
      </c>
      <c r="I5" s="16"/>
    </row>
    <row r="6" spans="1:18" ht="25.5" customHeight="1" x14ac:dyDescent="0.2">
      <c r="A6" s="60" t="s">
        <v>42</v>
      </c>
      <c r="B6" s="50"/>
      <c r="C6" s="59"/>
      <c r="D6" s="39">
        <v>101</v>
      </c>
      <c r="E6" s="159" t="s">
        <v>7</v>
      </c>
      <c r="F6" s="68">
        <f>M16</f>
        <v>0</v>
      </c>
      <c r="G6" s="148">
        <v>54.8</v>
      </c>
      <c r="H6" s="190" t="s">
        <v>79</v>
      </c>
      <c r="J6" s="188" t="s">
        <v>7</v>
      </c>
      <c r="K6" s="188"/>
      <c r="L6" s="188"/>
      <c r="M6" s="188"/>
      <c r="O6" s="188" t="s">
        <v>8</v>
      </c>
      <c r="P6" s="188"/>
      <c r="Q6" s="188"/>
      <c r="R6" s="188"/>
    </row>
    <row r="7" spans="1:18" ht="25.5" customHeight="1" x14ac:dyDescent="0.2">
      <c r="A7" s="61" t="s">
        <v>14</v>
      </c>
      <c r="B7" s="49"/>
      <c r="C7" s="62"/>
      <c r="D7" s="41">
        <v>201</v>
      </c>
      <c r="E7" s="156" t="s">
        <v>8</v>
      </c>
      <c r="F7" s="69">
        <f>R16</f>
        <v>0</v>
      </c>
      <c r="G7" s="43">
        <v>58.52</v>
      </c>
      <c r="H7" s="191"/>
      <c r="I7" s="17"/>
      <c r="J7" s="31" t="s">
        <v>10</v>
      </c>
      <c r="K7" s="31" t="s">
        <v>11</v>
      </c>
      <c r="L7" s="31" t="s">
        <v>12</v>
      </c>
      <c r="M7" s="31" t="s">
        <v>13</v>
      </c>
      <c r="O7" s="31" t="s">
        <v>10</v>
      </c>
      <c r="P7" s="31" t="s">
        <v>11</v>
      </c>
      <c r="Q7" s="31" t="s">
        <v>12</v>
      </c>
      <c r="R7" s="31" t="s">
        <v>13</v>
      </c>
    </row>
    <row r="8" spans="1:18" ht="25.5" customHeight="1" x14ac:dyDescent="0.2">
      <c r="A8" s="61" t="s">
        <v>39</v>
      </c>
      <c r="B8" s="49"/>
      <c r="C8" s="62"/>
      <c r="D8" s="41">
        <v>300</v>
      </c>
      <c r="E8" s="156" t="s">
        <v>15</v>
      </c>
      <c r="F8" s="69">
        <f>M30</f>
        <v>0</v>
      </c>
      <c r="G8" s="43">
        <v>58.42</v>
      </c>
      <c r="H8" s="191"/>
      <c r="I8" s="17"/>
      <c r="J8" s="35" t="s">
        <v>42</v>
      </c>
      <c r="K8" s="34">
        <v>0.15</v>
      </c>
      <c r="L8" s="55">
        <f>B6</f>
        <v>0</v>
      </c>
      <c r="M8" s="55">
        <f t="shared" ref="M8:M14" si="0">K8*L8</f>
        <v>0</v>
      </c>
      <c r="O8" s="35" t="s">
        <v>42</v>
      </c>
      <c r="P8" s="34">
        <v>0.15</v>
      </c>
      <c r="Q8" s="55">
        <f>B6</f>
        <v>0</v>
      </c>
      <c r="R8" s="55">
        <f t="shared" ref="R8:R15" si="1">P8*Q8</f>
        <v>0</v>
      </c>
    </row>
    <row r="9" spans="1:18" ht="25.5" customHeight="1" x14ac:dyDescent="0.2">
      <c r="A9" s="61" t="s">
        <v>43</v>
      </c>
      <c r="B9" s="49"/>
      <c r="C9" s="62"/>
      <c r="D9" s="41">
        <v>301</v>
      </c>
      <c r="E9" s="156" t="s">
        <v>17</v>
      </c>
      <c r="F9" s="69">
        <f>R30</f>
        <v>0</v>
      </c>
      <c r="G9" s="38">
        <v>50.78</v>
      </c>
      <c r="H9" s="191"/>
      <c r="I9" s="17"/>
      <c r="J9" s="35" t="s">
        <v>14</v>
      </c>
      <c r="K9" s="32">
        <v>0.08</v>
      </c>
      <c r="L9" s="55">
        <f>B7</f>
        <v>0</v>
      </c>
      <c r="M9" s="55">
        <f t="shared" si="0"/>
        <v>0</v>
      </c>
      <c r="O9" s="35" t="s">
        <v>14</v>
      </c>
      <c r="P9" s="34">
        <v>0.25</v>
      </c>
      <c r="Q9" s="55">
        <f>B7</f>
        <v>0</v>
      </c>
      <c r="R9" s="55">
        <f t="shared" si="1"/>
        <v>0</v>
      </c>
    </row>
    <row r="10" spans="1:18" ht="25.5" customHeight="1" x14ac:dyDescent="0.2">
      <c r="A10" s="61" t="s">
        <v>28</v>
      </c>
      <c r="B10" s="49"/>
      <c r="C10" s="62"/>
      <c r="D10" s="41">
        <v>305</v>
      </c>
      <c r="E10" s="156" t="s">
        <v>126</v>
      </c>
      <c r="F10" s="69">
        <f>R173</f>
        <v>0</v>
      </c>
      <c r="G10" s="38" t="s">
        <v>122</v>
      </c>
      <c r="H10" s="191"/>
      <c r="I10" s="17"/>
      <c r="J10" s="35" t="s">
        <v>39</v>
      </c>
      <c r="K10" s="32">
        <v>0.08</v>
      </c>
      <c r="L10" s="55">
        <f>B8</f>
        <v>0</v>
      </c>
      <c r="M10" s="55">
        <f t="shared" si="0"/>
        <v>0</v>
      </c>
      <c r="O10" s="35" t="s">
        <v>39</v>
      </c>
      <c r="P10" s="32">
        <v>0.08</v>
      </c>
      <c r="Q10" s="55">
        <f>B8</f>
        <v>0</v>
      </c>
      <c r="R10" s="55">
        <f t="shared" si="1"/>
        <v>0</v>
      </c>
    </row>
    <row r="11" spans="1:18" ht="25.5" customHeight="1" x14ac:dyDescent="0.2">
      <c r="A11" s="61" t="s">
        <v>44</v>
      </c>
      <c r="B11" s="49"/>
      <c r="C11" s="62"/>
      <c r="D11" s="41">
        <v>401</v>
      </c>
      <c r="E11" s="156" t="s">
        <v>91</v>
      </c>
      <c r="F11" s="69">
        <f>M41</f>
        <v>0</v>
      </c>
      <c r="G11" s="38">
        <v>53.03</v>
      </c>
      <c r="H11" s="191"/>
      <c r="I11" s="17"/>
      <c r="J11" s="35" t="s">
        <v>43</v>
      </c>
      <c r="K11" s="32">
        <v>0.08</v>
      </c>
      <c r="L11" s="55">
        <f>B9</f>
        <v>0</v>
      </c>
      <c r="M11" s="55">
        <f t="shared" si="0"/>
        <v>0</v>
      </c>
      <c r="O11" s="35" t="s">
        <v>43</v>
      </c>
      <c r="P11" s="32">
        <v>0.08</v>
      </c>
      <c r="Q11" s="55">
        <f>B9</f>
        <v>0</v>
      </c>
      <c r="R11" s="55">
        <f t="shared" si="1"/>
        <v>0</v>
      </c>
    </row>
    <row r="12" spans="1:18" ht="25.5" customHeight="1" x14ac:dyDescent="0.2">
      <c r="A12" s="61" t="s">
        <v>45</v>
      </c>
      <c r="B12" s="49"/>
      <c r="C12" s="62"/>
      <c r="D12" s="41">
        <v>402</v>
      </c>
      <c r="E12" s="156" t="s">
        <v>21</v>
      </c>
      <c r="F12" s="69">
        <f>R41</f>
        <v>0</v>
      </c>
      <c r="G12" s="38">
        <v>51.14</v>
      </c>
      <c r="H12" s="191"/>
      <c r="I12" s="17"/>
      <c r="J12" s="35" t="s">
        <v>28</v>
      </c>
      <c r="K12" s="34">
        <v>0.25</v>
      </c>
      <c r="L12" s="55">
        <f t="shared" ref="L12:L15" si="2">B10</f>
        <v>0</v>
      </c>
      <c r="M12" s="55">
        <f t="shared" si="0"/>
        <v>0</v>
      </c>
      <c r="O12" s="35" t="s">
        <v>28</v>
      </c>
      <c r="P12" s="32">
        <v>0.08</v>
      </c>
      <c r="Q12" s="55">
        <f t="shared" ref="Q12:Q15" si="3">B10</f>
        <v>0</v>
      </c>
      <c r="R12" s="55">
        <f t="shared" si="1"/>
        <v>0</v>
      </c>
    </row>
    <row r="13" spans="1:18" ht="25.5" customHeight="1" thickBot="1" x14ac:dyDescent="0.25">
      <c r="A13" s="63" t="s">
        <v>20</v>
      </c>
      <c r="B13" s="51"/>
      <c r="C13" s="62"/>
      <c r="D13" s="41">
        <v>511</v>
      </c>
      <c r="E13" s="156" t="s">
        <v>9</v>
      </c>
      <c r="F13" s="69">
        <f>M53</f>
        <v>0</v>
      </c>
      <c r="G13" s="43">
        <v>39.08</v>
      </c>
      <c r="H13" s="192"/>
      <c r="J13" s="35" t="s">
        <v>44</v>
      </c>
      <c r="K13" s="34">
        <v>0.2</v>
      </c>
      <c r="L13" s="55">
        <f t="shared" si="2"/>
        <v>0</v>
      </c>
      <c r="M13" s="55">
        <f t="shared" si="0"/>
        <v>0</v>
      </c>
      <c r="O13" s="35" t="s">
        <v>44</v>
      </c>
      <c r="P13" s="34">
        <v>0.2</v>
      </c>
      <c r="Q13" s="55">
        <f t="shared" si="3"/>
        <v>0</v>
      </c>
      <c r="R13" s="55">
        <f t="shared" si="1"/>
        <v>0</v>
      </c>
    </row>
    <row r="14" spans="1:18" ht="25.5" customHeight="1" x14ac:dyDescent="0.2">
      <c r="A14" s="59"/>
      <c r="B14" s="59"/>
      <c r="C14" s="64"/>
      <c r="D14" s="41">
        <v>512</v>
      </c>
      <c r="E14" s="156" t="s">
        <v>31</v>
      </c>
      <c r="F14" s="69">
        <f>R53</f>
        <v>0</v>
      </c>
      <c r="G14" s="43">
        <v>45.64</v>
      </c>
      <c r="H14" s="193" t="s">
        <v>84</v>
      </c>
      <c r="I14" s="17"/>
      <c r="J14" s="35" t="s">
        <v>45</v>
      </c>
      <c r="K14" s="32">
        <v>0.08</v>
      </c>
      <c r="L14" s="55">
        <f t="shared" si="2"/>
        <v>0</v>
      </c>
      <c r="M14" s="55">
        <f t="shared" si="0"/>
        <v>0</v>
      </c>
      <c r="O14" s="35" t="s">
        <v>45</v>
      </c>
      <c r="P14" s="32">
        <v>0.08</v>
      </c>
      <c r="Q14" s="55">
        <f t="shared" si="3"/>
        <v>0</v>
      </c>
      <c r="R14" s="55">
        <f t="shared" si="1"/>
        <v>0</v>
      </c>
    </row>
    <row r="15" spans="1:18" ht="25.5" customHeight="1" x14ac:dyDescent="0.2">
      <c r="A15" s="59"/>
      <c r="B15" s="65"/>
      <c r="C15" s="59"/>
      <c r="D15" s="41">
        <v>514</v>
      </c>
      <c r="E15" s="156" t="s">
        <v>23</v>
      </c>
      <c r="F15" s="69">
        <f>M65</f>
        <v>0</v>
      </c>
      <c r="G15" s="43">
        <v>54.69</v>
      </c>
      <c r="H15" s="191"/>
      <c r="I15" s="17"/>
      <c r="J15" s="35" t="s">
        <v>47</v>
      </c>
      <c r="K15" s="33">
        <v>0.08</v>
      </c>
      <c r="L15" s="58">
        <f t="shared" si="2"/>
        <v>0</v>
      </c>
      <c r="M15" s="58">
        <f>K15*L15</f>
        <v>0</v>
      </c>
      <c r="N15" s="22"/>
      <c r="O15" s="35" t="s">
        <v>47</v>
      </c>
      <c r="P15" s="32">
        <v>0.08</v>
      </c>
      <c r="Q15" s="58">
        <f t="shared" si="3"/>
        <v>0</v>
      </c>
      <c r="R15" s="55">
        <f t="shared" si="1"/>
        <v>0</v>
      </c>
    </row>
    <row r="16" spans="1:18" ht="25.5" customHeight="1" x14ac:dyDescent="0.2">
      <c r="A16" s="66"/>
      <c r="B16" s="66"/>
      <c r="C16" s="67"/>
      <c r="D16" s="41">
        <v>516</v>
      </c>
      <c r="E16" s="156" t="s">
        <v>24</v>
      </c>
      <c r="F16" s="69">
        <f>R77</f>
        <v>0</v>
      </c>
      <c r="G16" s="43">
        <v>53.98</v>
      </c>
      <c r="H16" s="191"/>
      <c r="I16" s="17"/>
      <c r="J16" s="33"/>
      <c r="K16" s="56">
        <f>SUM(K8:K15)</f>
        <v>1</v>
      </c>
      <c r="L16" s="33"/>
      <c r="M16" s="58">
        <f>SUM(M8:M15)</f>
        <v>0</v>
      </c>
      <c r="O16" s="33"/>
      <c r="P16" s="56">
        <f>SUM(P8:P15)</f>
        <v>1</v>
      </c>
      <c r="Q16" s="33"/>
      <c r="R16" s="58">
        <f>SUM(R8:R15)</f>
        <v>0</v>
      </c>
    </row>
    <row r="17" spans="1:23" ht="25.5" customHeight="1" x14ac:dyDescent="0.2">
      <c r="A17" s="66"/>
      <c r="B17" s="66"/>
      <c r="C17" s="67"/>
      <c r="D17" s="41">
        <v>517</v>
      </c>
      <c r="E17" s="156" t="s">
        <v>92</v>
      </c>
      <c r="F17" s="69">
        <f>R65</f>
        <v>0</v>
      </c>
      <c r="G17" s="38">
        <v>43.41</v>
      </c>
      <c r="H17" s="191"/>
      <c r="I17" s="17"/>
    </row>
    <row r="18" spans="1:23" ht="25.5" customHeight="1" x14ac:dyDescent="0.2">
      <c r="A18" s="66"/>
      <c r="B18" s="66"/>
      <c r="C18" s="67"/>
      <c r="D18" s="41">
        <v>518</v>
      </c>
      <c r="E18" s="156" t="s">
        <v>93</v>
      </c>
      <c r="F18" s="69">
        <f>M77</f>
        <v>0</v>
      </c>
      <c r="G18" s="38">
        <v>49.55</v>
      </c>
      <c r="H18" s="191"/>
      <c r="I18" s="17"/>
      <c r="J18" s="188" t="s">
        <v>15</v>
      </c>
      <c r="K18" s="188"/>
      <c r="L18" s="188"/>
      <c r="M18" s="188"/>
      <c r="O18" s="188" t="s">
        <v>17</v>
      </c>
      <c r="P18" s="188"/>
      <c r="Q18" s="188"/>
      <c r="R18" s="188"/>
      <c r="W18" s="6"/>
    </row>
    <row r="19" spans="1:23" ht="25.5" customHeight="1" x14ac:dyDescent="0.2">
      <c r="A19" s="66"/>
      <c r="B19" s="66"/>
      <c r="C19" s="67"/>
      <c r="D19" s="41">
        <v>520</v>
      </c>
      <c r="E19" s="156" t="s">
        <v>94</v>
      </c>
      <c r="F19" s="69">
        <f>M89</f>
        <v>0</v>
      </c>
      <c r="G19" s="43">
        <v>40.81</v>
      </c>
      <c r="H19" s="191"/>
      <c r="I19" s="17"/>
      <c r="J19" s="31" t="s">
        <v>10</v>
      </c>
      <c r="K19" s="31" t="s">
        <v>11</v>
      </c>
      <c r="L19" s="31" t="s">
        <v>12</v>
      </c>
      <c r="M19" s="31" t="s">
        <v>13</v>
      </c>
      <c r="O19" s="31" t="s">
        <v>10</v>
      </c>
      <c r="P19" s="31" t="s">
        <v>11</v>
      </c>
      <c r="Q19" s="31" t="s">
        <v>12</v>
      </c>
      <c r="R19" s="31" t="s">
        <v>13</v>
      </c>
    </row>
    <row r="20" spans="1:23" ht="25.5" customHeight="1" x14ac:dyDescent="0.2">
      <c r="A20" s="66"/>
      <c r="B20" s="66"/>
      <c r="C20" s="67"/>
      <c r="D20" s="41">
        <v>521</v>
      </c>
      <c r="E20" s="156" t="s">
        <v>95</v>
      </c>
      <c r="F20" s="69">
        <f>R89</f>
        <v>0</v>
      </c>
      <c r="G20" s="43">
        <v>54.74</v>
      </c>
      <c r="H20" s="192"/>
      <c r="J20" s="35" t="s">
        <v>42</v>
      </c>
      <c r="K20" s="34">
        <v>0.15</v>
      </c>
      <c r="L20" s="55">
        <f>B6</f>
        <v>0</v>
      </c>
      <c r="M20" s="55">
        <f t="shared" ref="M20:M29" si="4">K20*L20</f>
        <v>0</v>
      </c>
      <c r="O20" s="35" t="s">
        <v>42</v>
      </c>
      <c r="P20" s="34">
        <v>0.15</v>
      </c>
      <c r="Q20" s="55">
        <f>B6</f>
        <v>0</v>
      </c>
      <c r="R20" s="55">
        <f t="shared" ref="R20:R29" si="5">P20*Q20</f>
        <v>0</v>
      </c>
    </row>
    <row r="21" spans="1:23" ht="25.5" customHeight="1" thickBot="1" x14ac:dyDescent="0.25">
      <c r="A21" s="66"/>
      <c r="B21" s="66"/>
      <c r="C21" s="67"/>
      <c r="D21" s="41">
        <v>604</v>
      </c>
      <c r="E21" s="54" t="s">
        <v>107</v>
      </c>
      <c r="F21" s="69">
        <f>M101</f>
        <v>0</v>
      </c>
      <c r="G21" s="38">
        <v>40.630000000000003</v>
      </c>
      <c r="H21" s="189" t="s">
        <v>100</v>
      </c>
      <c r="I21" s="18"/>
      <c r="J21" s="35" t="s">
        <v>14</v>
      </c>
      <c r="K21" s="34">
        <v>0.25</v>
      </c>
      <c r="L21" s="55">
        <f>B7</f>
        <v>0</v>
      </c>
      <c r="M21" s="55">
        <f t="shared" si="4"/>
        <v>0</v>
      </c>
      <c r="O21" s="35" t="s">
        <v>14</v>
      </c>
      <c r="P21" s="34">
        <v>0.25</v>
      </c>
      <c r="Q21" s="55">
        <f>B7</f>
        <v>0</v>
      </c>
      <c r="R21" s="55">
        <f t="shared" si="5"/>
        <v>0</v>
      </c>
    </row>
    <row r="22" spans="1:23" ht="25.5" customHeight="1" x14ac:dyDescent="0.2">
      <c r="A22" s="66"/>
      <c r="B22" s="66"/>
      <c r="C22" s="67"/>
      <c r="D22" s="41">
        <v>605</v>
      </c>
      <c r="E22" s="42" t="s">
        <v>119</v>
      </c>
      <c r="F22" s="69">
        <f>M197</f>
        <v>0</v>
      </c>
      <c r="G22" s="165">
        <v>52.91</v>
      </c>
      <c r="H22" s="189"/>
      <c r="I22" s="18"/>
      <c r="J22" s="35"/>
      <c r="K22" s="34"/>
      <c r="L22" s="55"/>
      <c r="M22" s="55"/>
      <c r="O22" s="35"/>
      <c r="P22" s="34"/>
      <c r="Q22" s="55"/>
      <c r="R22" s="55"/>
    </row>
    <row r="23" spans="1:23" ht="25.5" customHeight="1" x14ac:dyDescent="0.2">
      <c r="A23" s="66"/>
      <c r="B23" s="66"/>
      <c r="C23" s="67"/>
      <c r="D23" s="41">
        <v>606</v>
      </c>
      <c r="E23" s="163" t="s">
        <v>121</v>
      </c>
      <c r="F23" s="69">
        <f>M173</f>
        <v>0</v>
      </c>
      <c r="G23" s="167" t="s">
        <v>128</v>
      </c>
      <c r="H23" s="189"/>
      <c r="I23" s="18"/>
      <c r="J23" s="35" t="s">
        <v>39</v>
      </c>
      <c r="K23" s="32">
        <v>0.08</v>
      </c>
      <c r="L23" s="55">
        <f>B8</f>
        <v>0</v>
      </c>
      <c r="M23" s="55">
        <f t="shared" si="4"/>
        <v>0</v>
      </c>
      <c r="O23" s="35" t="s">
        <v>39</v>
      </c>
      <c r="P23" s="32">
        <v>0.08</v>
      </c>
      <c r="Q23" s="55">
        <f>B8</f>
        <v>0</v>
      </c>
      <c r="R23" s="55">
        <f t="shared" si="5"/>
        <v>0</v>
      </c>
    </row>
    <row r="24" spans="1:23" ht="25.5" customHeight="1" x14ac:dyDescent="0.2">
      <c r="A24" s="66"/>
      <c r="B24" s="66"/>
      <c r="C24" s="67"/>
      <c r="D24" s="41">
        <v>603</v>
      </c>
      <c r="E24" s="54" t="s">
        <v>36</v>
      </c>
      <c r="F24" s="69">
        <f>M113</f>
        <v>0</v>
      </c>
      <c r="G24" s="161">
        <v>52.9</v>
      </c>
      <c r="H24" s="189"/>
      <c r="I24" s="18"/>
      <c r="J24" s="35" t="s">
        <v>43</v>
      </c>
      <c r="K24" s="32">
        <v>0.08</v>
      </c>
      <c r="L24" s="55">
        <f>B9</f>
        <v>0</v>
      </c>
      <c r="M24" s="55">
        <f t="shared" si="4"/>
        <v>0</v>
      </c>
      <c r="O24" s="35" t="s">
        <v>43</v>
      </c>
      <c r="P24" s="32">
        <v>0.08</v>
      </c>
      <c r="Q24" s="55">
        <f>B9</f>
        <v>0</v>
      </c>
      <c r="R24" s="55">
        <f t="shared" si="5"/>
        <v>0</v>
      </c>
    </row>
    <row r="25" spans="1:23" ht="25.5" customHeight="1" x14ac:dyDescent="0.2">
      <c r="A25" s="66"/>
      <c r="B25" s="66"/>
      <c r="C25" s="67"/>
      <c r="D25" s="41">
        <v>701</v>
      </c>
      <c r="E25" s="156" t="s">
        <v>28</v>
      </c>
      <c r="F25" s="69">
        <f>R113</f>
        <v>0</v>
      </c>
      <c r="G25" s="161">
        <v>49.06</v>
      </c>
      <c r="H25" s="189"/>
      <c r="I25" s="18"/>
      <c r="J25" s="35" t="s">
        <v>28</v>
      </c>
      <c r="K25" s="34">
        <v>0.2</v>
      </c>
      <c r="L25" s="55">
        <f>B10</f>
        <v>0</v>
      </c>
      <c r="M25" s="55">
        <f t="shared" si="4"/>
        <v>0</v>
      </c>
      <c r="O25" s="35" t="s">
        <v>28</v>
      </c>
      <c r="P25" s="32">
        <v>0.08</v>
      </c>
      <c r="Q25" s="55">
        <f>B10</f>
        <v>0</v>
      </c>
      <c r="R25" s="55">
        <f t="shared" si="5"/>
        <v>0</v>
      </c>
    </row>
    <row r="26" spans="1:23" ht="25.5" customHeight="1" x14ac:dyDescent="0.2">
      <c r="A26" s="66"/>
      <c r="B26" s="66"/>
      <c r="C26" s="67"/>
      <c r="D26" s="41">
        <v>702</v>
      </c>
      <c r="E26" s="156" t="s">
        <v>97</v>
      </c>
      <c r="F26" s="69">
        <f>M125</f>
        <v>0</v>
      </c>
      <c r="G26" s="161">
        <v>47.87</v>
      </c>
      <c r="H26" s="189"/>
      <c r="I26" s="18"/>
      <c r="J26" s="35"/>
      <c r="K26" s="34"/>
      <c r="L26" s="33"/>
      <c r="M26" s="33"/>
      <c r="O26" s="35"/>
      <c r="P26" s="32"/>
      <c r="Q26" s="33"/>
      <c r="R26" s="33"/>
    </row>
    <row r="27" spans="1:23" ht="25.5" customHeight="1" x14ac:dyDescent="0.2">
      <c r="A27" s="66"/>
      <c r="B27" s="66"/>
      <c r="C27" s="67"/>
      <c r="D27" s="41">
        <v>703</v>
      </c>
      <c r="E27" s="42" t="s">
        <v>112</v>
      </c>
      <c r="F27" s="69">
        <f>R185</f>
        <v>0</v>
      </c>
      <c r="G27" s="162" t="s">
        <v>118</v>
      </c>
      <c r="H27" s="189"/>
      <c r="I27" s="18"/>
      <c r="J27" s="35" t="s">
        <v>44</v>
      </c>
      <c r="K27" s="32">
        <v>0.08</v>
      </c>
      <c r="L27" s="55">
        <f>B11</f>
        <v>0</v>
      </c>
      <c r="M27" s="55">
        <f t="shared" si="4"/>
        <v>0</v>
      </c>
      <c r="O27" s="35" t="s">
        <v>44</v>
      </c>
      <c r="P27" s="34">
        <v>0.2</v>
      </c>
      <c r="Q27" s="55">
        <f>B11</f>
        <v>0</v>
      </c>
      <c r="R27" s="55">
        <f t="shared" si="5"/>
        <v>0</v>
      </c>
    </row>
    <row r="28" spans="1:23" ht="25.5" customHeight="1" x14ac:dyDescent="0.2">
      <c r="A28" s="66"/>
      <c r="B28" s="66"/>
      <c r="C28" s="67"/>
      <c r="D28" s="41">
        <v>704</v>
      </c>
      <c r="E28" s="42" t="s">
        <v>117</v>
      </c>
      <c r="F28" s="69">
        <f>M185</f>
        <v>0</v>
      </c>
      <c r="G28" s="162" t="s">
        <v>118</v>
      </c>
      <c r="H28" s="189"/>
      <c r="I28" s="18"/>
      <c r="J28" s="35" t="s">
        <v>45</v>
      </c>
      <c r="K28" s="32">
        <v>0.08</v>
      </c>
      <c r="L28" s="55">
        <f>B12</f>
        <v>0</v>
      </c>
      <c r="M28" s="55">
        <f t="shared" si="4"/>
        <v>0</v>
      </c>
      <c r="O28" s="35" t="s">
        <v>45</v>
      </c>
      <c r="P28" s="32">
        <v>0.08</v>
      </c>
      <c r="Q28" s="55">
        <f>B12</f>
        <v>0</v>
      </c>
      <c r="R28" s="55">
        <f t="shared" si="5"/>
        <v>0</v>
      </c>
    </row>
    <row r="29" spans="1:23" ht="25.5" customHeight="1" x14ac:dyDescent="0.2">
      <c r="A29" s="59"/>
      <c r="B29" s="65"/>
      <c r="C29" s="59"/>
      <c r="D29" s="41">
        <v>1001</v>
      </c>
      <c r="E29" s="156" t="s">
        <v>29</v>
      </c>
      <c r="F29" s="69">
        <f>R125</f>
        <v>0</v>
      </c>
      <c r="G29" s="161">
        <v>54.18</v>
      </c>
      <c r="H29" s="189"/>
      <c r="I29" s="18"/>
      <c r="J29" s="35" t="s">
        <v>78</v>
      </c>
      <c r="K29" s="32">
        <v>0.08</v>
      </c>
      <c r="L29" s="55">
        <f>B13</f>
        <v>0</v>
      </c>
      <c r="M29" s="55">
        <f t="shared" si="4"/>
        <v>0</v>
      </c>
      <c r="O29" s="35" t="s">
        <v>47</v>
      </c>
      <c r="P29" s="32">
        <v>0.08</v>
      </c>
      <c r="Q29" s="55">
        <f>B13</f>
        <v>0</v>
      </c>
      <c r="R29" s="55">
        <f t="shared" si="5"/>
        <v>0</v>
      </c>
    </row>
    <row r="30" spans="1:23" ht="25.5" customHeight="1" x14ac:dyDescent="0.2">
      <c r="A30" s="59"/>
      <c r="B30" s="65"/>
      <c r="C30" s="59"/>
      <c r="D30" s="41">
        <v>1002</v>
      </c>
      <c r="E30" s="156" t="s">
        <v>30</v>
      </c>
      <c r="F30" s="69">
        <f>M137</f>
        <v>0</v>
      </c>
      <c r="G30" s="161">
        <v>67.38</v>
      </c>
      <c r="H30" s="189"/>
      <c r="I30" s="18"/>
      <c r="J30" s="35"/>
      <c r="K30" s="56">
        <f>SUM(K20:K29)</f>
        <v>0.99999999999999989</v>
      </c>
      <c r="L30" s="33"/>
      <c r="M30" s="55">
        <f>SUM(M20:M29)</f>
        <v>0</v>
      </c>
      <c r="O30" s="35"/>
      <c r="P30" s="56">
        <f>SUM(P20:P29)</f>
        <v>1</v>
      </c>
      <c r="Q30" s="33"/>
      <c r="R30" s="55">
        <f>SUM(R20:R29)</f>
        <v>0</v>
      </c>
    </row>
    <row r="31" spans="1:23" ht="25.5" customHeight="1" x14ac:dyDescent="0.2">
      <c r="A31" s="59"/>
      <c r="B31" s="65"/>
      <c r="C31" s="59"/>
      <c r="D31" s="41">
        <v>1101</v>
      </c>
      <c r="E31" s="54" t="s">
        <v>41</v>
      </c>
      <c r="F31" s="69">
        <f>R137</f>
        <v>0</v>
      </c>
      <c r="G31" s="161">
        <v>54.66</v>
      </c>
      <c r="H31" s="189"/>
      <c r="I31" s="18"/>
    </row>
    <row r="32" spans="1:23" ht="25.5" customHeight="1" x14ac:dyDescent="0.2">
      <c r="A32" s="59"/>
      <c r="B32" s="65"/>
      <c r="C32" s="59"/>
      <c r="D32" s="41">
        <v>1102</v>
      </c>
      <c r="E32" s="54" t="s">
        <v>32</v>
      </c>
      <c r="F32" s="69">
        <f>M149</f>
        <v>0</v>
      </c>
      <c r="G32" s="161">
        <v>50.68</v>
      </c>
      <c r="H32" s="189"/>
      <c r="I32" s="18"/>
      <c r="J32" s="173" t="s">
        <v>19</v>
      </c>
      <c r="K32" s="174"/>
      <c r="L32" s="174"/>
      <c r="M32" s="175"/>
      <c r="O32" s="173" t="s">
        <v>21</v>
      </c>
      <c r="P32" s="174"/>
      <c r="Q32" s="174"/>
      <c r="R32" s="175"/>
    </row>
    <row r="33" spans="1:18" ht="25.5" customHeight="1" x14ac:dyDescent="0.2">
      <c r="A33" s="59"/>
      <c r="B33" s="65"/>
      <c r="C33" s="59"/>
      <c r="D33" s="41">
        <v>1103</v>
      </c>
      <c r="E33" s="54" t="s">
        <v>46</v>
      </c>
      <c r="F33" s="69">
        <f>R149</f>
        <v>0</v>
      </c>
      <c r="G33" s="161">
        <v>48.26</v>
      </c>
      <c r="H33" s="189"/>
      <c r="I33" s="18"/>
      <c r="J33" s="31" t="s">
        <v>10</v>
      </c>
      <c r="K33" s="31" t="s">
        <v>11</v>
      </c>
      <c r="L33" s="31" t="s">
        <v>12</v>
      </c>
      <c r="M33" s="31" t="s">
        <v>13</v>
      </c>
      <c r="O33" s="31" t="s">
        <v>10</v>
      </c>
      <c r="P33" s="31" t="s">
        <v>11</v>
      </c>
      <c r="Q33" s="31" t="s">
        <v>12</v>
      </c>
      <c r="R33" s="31" t="s">
        <v>13</v>
      </c>
    </row>
    <row r="34" spans="1:18" ht="18.75" customHeight="1" x14ac:dyDescent="0.2">
      <c r="D34" s="41">
        <v>1104</v>
      </c>
      <c r="E34" s="54" t="s">
        <v>35</v>
      </c>
      <c r="F34" s="69">
        <f>M161</f>
        <v>0</v>
      </c>
      <c r="G34" s="161">
        <v>45.64</v>
      </c>
      <c r="H34" s="189"/>
      <c r="I34" s="18"/>
      <c r="J34" s="35" t="s">
        <v>42</v>
      </c>
      <c r="K34" s="34">
        <v>0.25</v>
      </c>
      <c r="L34" s="55">
        <f>B6</f>
        <v>0</v>
      </c>
      <c r="M34" s="55">
        <f t="shared" ref="M34:M35" si="6">K34*L34</f>
        <v>0</v>
      </c>
      <c r="O34" s="35" t="s">
        <v>42</v>
      </c>
      <c r="P34" s="34">
        <v>0.25</v>
      </c>
      <c r="Q34" s="55">
        <f>B6</f>
        <v>0</v>
      </c>
      <c r="R34" s="55">
        <f t="shared" ref="R34:R35" si="7">P34*Q34</f>
        <v>0</v>
      </c>
    </row>
    <row r="35" spans="1:18" ht="14.25" customHeight="1" thickBot="1" x14ac:dyDescent="0.25">
      <c r="D35" s="45">
        <v>1105</v>
      </c>
      <c r="E35" s="157" t="s">
        <v>34</v>
      </c>
      <c r="F35" s="70">
        <f>R161</f>
        <v>0</v>
      </c>
      <c r="G35" s="161">
        <v>53.77</v>
      </c>
      <c r="I35" s="18"/>
      <c r="J35" s="35" t="s">
        <v>39</v>
      </c>
      <c r="K35" s="34">
        <v>0.15</v>
      </c>
      <c r="L35" s="55">
        <f>B8</f>
        <v>0</v>
      </c>
      <c r="M35" s="55">
        <f t="shared" si="6"/>
        <v>0</v>
      </c>
      <c r="O35" s="35" t="s">
        <v>39</v>
      </c>
      <c r="P35" s="34">
        <v>0.15</v>
      </c>
      <c r="Q35" s="55">
        <f>B8</f>
        <v>0</v>
      </c>
      <c r="R35" s="55">
        <f t="shared" si="7"/>
        <v>0</v>
      </c>
    </row>
    <row r="36" spans="1:18" x14ac:dyDescent="0.2">
      <c r="F36" s="8"/>
      <c r="G36" s="47"/>
      <c r="H36" s="29"/>
      <c r="I36" s="18"/>
      <c r="J36" s="35" t="s">
        <v>43</v>
      </c>
      <c r="K36" s="33">
        <v>0.08</v>
      </c>
      <c r="L36" s="55">
        <f>B9</f>
        <v>0</v>
      </c>
      <c r="M36" s="55">
        <f>K36*L36</f>
        <v>0</v>
      </c>
      <c r="O36" s="35" t="s">
        <v>43</v>
      </c>
      <c r="P36" s="33">
        <v>0.08</v>
      </c>
      <c r="Q36" s="55">
        <f>B9</f>
        <v>0</v>
      </c>
      <c r="R36" s="55">
        <f>P36*Q36</f>
        <v>0</v>
      </c>
    </row>
    <row r="37" spans="1:18" x14ac:dyDescent="0.2">
      <c r="D37" s="195" t="s">
        <v>115</v>
      </c>
      <c r="E37" s="195"/>
      <c r="I37" s="18"/>
      <c r="J37" s="35" t="s">
        <v>28</v>
      </c>
      <c r="K37" s="33">
        <v>0.08</v>
      </c>
      <c r="L37" s="55">
        <f t="shared" ref="L37:L40" si="8">B10</f>
        <v>0</v>
      </c>
      <c r="M37" s="55">
        <f>K37*L37</f>
        <v>0</v>
      </c>
      <c r="O37" s="35" t="s">
        <v>28</v>
      </c>
      <c r="P37" s="33">
        <v>0.08</v>
      </c>
      <c r="Q37" s="55">
        <f t="shared" ref="Q37:Q40" si="9">B10</f>
        <v>0</v>
      </c>
      <c r="R37" s="55">
        <f>P37*Q37</f>
        <v>0</v>
      </c>
    </row>
    <row r="38" spans="1:18" ht="25.5" customHeight="1" x14ac:dyDescent="0.2">
      <c r="D38" s="194" t="s">
        <v>129</v>
      </c>
      <c r="E38" s="194"/>
      <c r="F38" s="20"/>
      <c r="G38" s="20"/>
      <c r="H38" s="29"/>
      <c r="J38" s="35" t="s">
        <v>44</v>
      </c>
      <c r="K38" s="33">
        <v>0.08</v>
      </c>
      <c r="L38" s="55">
        <f t="shared" si="8"/>
        <v>0</v>
      </c>
      <c r="M38" s="55">
        <f>K38*L38</f>
        <v>0</v>
      </c>
      <c r="O38" s="35" t="s">
        <v>44</v>
      </c>
      <c r="P38" s="33">
        <v>0.08</v>
      </c>
      <c r="Q38" s="55">
        <f t="shared" si="9"/>
        <v>0</v>
      </c>
      <c r="R38" s="55">
        <f>P38*Q38</f>
        <v>0</v>
      </c>
    </row>
    <row r="39" spans="1:18" x14ac:dyDescent="0.2">
      <c r="D39" s="194" t="s">
        <v>130</v>
      </c>
      <c r="E39" s="194"/>
      <c r="F39" s="20"/>
      <c r="G39" s="20"/>
      <c r="I39" s="19"/>
      <c r="J39" s="35" t="s">
        <v>45</v>
      </c>
      <c r="K39" s="33">
        <v>0.08</v>
      </c>
      <c r="L39" s="55">
        <f t="shared" si="8"/>
        <v>0</v>
      </c>
      <c r="M39" s="55">
        <f>K39*L39</f>
        <v>0</v>
      </c>
      <c r="O39" s="35" t="s">
        <v>45</v>
      </c>
      <c r="P39" s="33">
        <v>0.08</v>
      </c>
      <c r="Q39" s="55">
        <f t="shared" si="9"/>
        <v>0</v>
      </c>
      <c r="R39" s="55">
        <f>P39*Q39</f>
        <v>0</v>
      </c>
    </row>
    <row r="40" spans="1:18" ht="23.25" customHeight="1" x14ac:dyDescent="0.2">
      <c r="D40" s="29"/>
      <c r="E40" s="29"/>
      <c r="F40" s="29"/>
      <c r="G40" s="29"/>
      <c r="J40" s="35" t="s">
        <v>78</v>
      </c>
      <c r="K40" s="33">
        <v>0.08</v>
      </c>
      <c r="L40" s="58">
        <f t="shared" si="8"/>
        <v>0</v>
      </c>
      <c r="M40" s="55">
        <f>K40*L40</f>
        <v>0</v>
      </c>
      <c r="O40" s="35" t="s">
        <v>78</v>
      </c>
      <c r="P40" s="33">
        <v>0.08</v>
      </c>
      <c r="Q40" s="58">
        <f t="shared" si="9"/>
        <v>0</v>
      </c>
      <c r="R40" s="55">
        <f>P40*Q40</f>
        <v>0</v>
      </c>
    </row>
    <row r="41" spans="1:18" x14ac:dyDescent="0.2">
      <c r="D41" s="1"/>
      <c r="I41" s="19"/>
      <c r="J41" s="35"/>
      <c r="K41" s="56">
        <f>SUM(K34:K40)</f>
        <v>0.79999999999999993</v>
      </c>
      <c r="L41" s="33"/>
      <c r="M41" s="55">
        <f>SUM(M34:M40)</f>
        <v>0</v>
      </c>
      <c r="O41" s="35"/>
      <c r="P41" s="56">
        <f>SUM(P34:P40)</f>
        <v>0.79999999999999993</v>
      </c>
      <c r="Q41" s="33"/>
      <c r="R41" s="55">
        <f>SUM(R34:R40)</f>
        <v>0</v>
      </c>
    </row>
    <row r="42" spans="1:18" x14ac:dyDescent="0.2">
      <c r="I42" s="19"/>
    </row>
    <row r="43" spans="1:18" x14ac:dyDescent="0.2">
      <c r="C43" s="2"/>
      <c r="I43" s="19"/>
      <c r="J43" s="173" t="s">
        <v>9</v>
      </c>
      <c r="K43" s="174"/>
      <c r="L43" s="174"/>
      <c r="M43" s="175"/>
      <c r="O43" s="173" t="s">
        <v>31</v>
      </c>
      <c r="P43" s="174"/>
      <c r="Q43" s="174"/>
      <c r="R43" s="175"/>
    </row>
    <row r="44" spans="1:18" ht="35.25" customHeight="1" x14ac:dyDescent="0.2">
      <c r="I44" s="19"/>
      <c r="J44" s="31" t="s">
        <v>10</v>
      </c>
      <c r="K44" s="31" t="s">
        <v>11</v>
      </c>
      <c r="L44" s="31" t="s">
        <v>12</v>
      </c>
      <c r="M44" s="31" t="s">
        <v>13</v>
      </c>
      <c r="O44" s="31" t="s">
        <v>10</v>
      </c>
      <c r="P44" s="31" t="s">
        <v>11</v>
      </c>
      <c r="Q44" s="31" t="s">
        <v>12</v>
      </c>
      <c r="R44" s="31" t="s">
        <v>13</v>
      </c>
    </row>
    <row r="45" spans="1:18" x14ac:dyDescent="0.2">
      <c r="E45" s="2"/>
      <c r="F45" s="2"/>
      <c r="G45" s="2"/>
      <c r="I45" s="19"/>
      <c r="J45" s="35" t="s">
        <v>42</v>
      </c>
      <c r="K45" s="34">
        <v>0.2</v>
      </c>
      <c r="L45" s="55">
        <f>B6</f>
        <v>0</v>
      </c>
      <c r="M45" s="55">
        <f>K45*L45</f>
        <v>0</v>
      </c>
      <c r="O45" s="35" t="s">
        <v>42</v>
      </c>
      <c r="P45" s="34">
        <v>0.25</v>
      </c>
      <c r="Q45" s="55">
        <f>B6</f>
        <v>0</v>
      </c>
      <c r="R45" s="58">
        <f t="shared" ref="R45:R52" si="10">P45*Q45</f>
        <v>0</v>
      </c>
    </row>
    <row r="46" spans="1:18" ht="24" x14ac:dyDescent="0.2">
      <c r="I46" s="3"/>
      <c r="J46" s="35" t="s">
        <v>14</v>
      </c>
      <c r="K46" s="34">
        <v>0.25</v>
      </c>
      <c r="L46" s="55">
        <f>B7</f>
        <v>0</v>
      </c>
      <c r="M46" s="55">
        <f t="shared" ref="M46:M52" si="11">K46*L46</f>
        <v>0</v>
      </c>
      <c r="O46" s="35" t="s">
        <v>14</v>
      </c>
      <c r="P46" s="33">
        <v>0.08</v>
      </c>
      <c r="Q46" s="55">
        <f>B7</f>
        <v>0</v>
      </c>
      <c r="R46" s="58">
        <f t="shared" si="10"/>
        <v>0</v>
      </c>
    </row>
    <row r="47" spans="1:18" ht="24" x14ac:dyDescent="0.2">
      <c r="H47" s="3"/>
      <c r="I47" s="3"/>
      <c r="J47" s="35" t="s">
        <v>39</v>
      </c>
      <c r="K47" s="33">
        <v>0.08</v>
      </c>
      <c r="L47" s="55">
        <f>B8</f>
        <v>0</v>
      </c>
      <c r="M47" s="55">
        <f t="shared" si="11"/>
        <v>0</v>
      </c>
      <c r="O47" s="35" t="s">
        <v>39</v>
      </c>
      <c r="P47" s="34">
        <v>0.15</v>
      </c>
      <c r="Q47" s="55">
        <f>B8</f>
        <v>0</v>
      </c>
      <c r="R47" s="58">
        <f t="shared" si="10"/>
        <v>0</v>
      </c>
    </row>
    <row r="48" spans="1:18" x14ac:dyDescent="0.2">
      <c r="H48" s="3"/>
      <c r="I48" s="3"/>
      <c r="J48" s="35" t="s">
        <v>43</v>
      </c>
      <c r="K48" s="34">
        <v>0.15</v>
      </c>
      <c r="L48" s="55">
        <f>B9</f>
        <v>0</v>
      </c>
      <c r="M48" s="55">
        <f t="shared" si="11"/>
        <v>0</v>
      </c>
      <c r="O48" s="35" t="s">
        <v>43</v>
      </c>
      <c r="P48" s="34">
        <v>0.2</v>
      </c>
      <c r="Q48" s="55">
        <f>B9</f>
        <v>0</v>
      </c>
      <c r="R48" s="58">
        <f t="shared" si="10"/>
        <v>0</v>
      </c>
    </row>
    <row r="49" spans="5:18" x14ac:dyDescent="0.2">
      <c r="E49" s="3"/>
      <c r="F49" s="3"/>
      <c r="G49" s="3"/>
      <c r="H49" s="3"/>
      <c r="I49" s="3"/>
      <c r="J49" s="35" t="s">
        <v>28</v>
      </c>
      <c r="K49" s="33">
        <v>0.08</v>
      </c>
      <c r="L49" s="55">
        <f t="shared" ref="L49:L52" si="12">B10</f>
        <v>0</v>
      </c>
      <c r="M49" s="55">
        <f t="shared" si="11"/>
        <v>0</v>
      </c>
      <c r="O49" s="35" t="s">
        <v>28</v>
      </c>
      <c r="P49" s="33">
        <v>0.08</v>
      </c>
      <c r="Q49" s="55">
        <f t="shared" ref="Q49:Q52" si="13">B10</f>
        <v>0</v>
      </c>
      <c r="R49" s="58">
        <f t="shared" si="10"/>
        <v>0</v>
      </c>
    </row>
    <row r="50" spans="5:18" x14ac:dyDescent="0.2">
      <c r="E50" s="3"/>
      <c r="F50" s="3"/>
      <c r="G50" s="3"/>
      <c r="H50" s="3"/>
      <c r="I50" s="3"/>
      <c r="J50" s="35" t="s">
        <v>44</v>
      </c>
      <c r="K50" s="33">
        <v>0.08</v>
      </c>
      <c r="L50" s="55">
        <f t="shared" si="12"/>
        <v>0</v>
      </c>
      <c r="M50" s="55">
        <f t="shared" si="11"/>
        <v>0</v>
      </c>
      <c r="O50" s="35" t="s">
        <v>44</v>
      </c>
      <c r="P50" s="33">
        <v>0.08</v>
      </c>
      <c r="Q50" s="55">
        <f t="shared" si="13"/>
        <v>0</v>
      </c>
      <c r="R50" s="58">
        <f t="shared" si="10"/>
        <v>0</v>
      </c>
    </row>
    <row r="51" spans="5:18" x14ac:dyDescent="0.2">
      <c r="E51" s="3"/>
      <c r="F51" s="3"/>
      <c r="G51" s="3"/>
      <c r="H51" s="3"/>
      <c r="I51" s="3"/>
      <c r="J51" s="35" t="s">
        <v>45</v>
      </c>
      <c r="K51" s="33">
        <v>0.08</v>
      </c>
      <c r="L51" s="55">
        <f t="shared" si="12"/>
        <v>0</v>
      </c>
      <c r="M51" s="55">
        <f t="shared" si="11"/>
        <v>0</v>
      </c>
      <c r="O51" s="35" t="s">
        <v>45</v>
      </c>
      <c r="P51" s="33">
        <v>0.08</v>
      </c>
      <c r="Q51" s="55">
        <f t="shared" si="13"/>
        <v>0</v>
      </c>
      <c r="R51" s="58">
        <f t="shared" si="10"/>
        <v>0</v>
      </c>
    </row>
    <row r="52" spans="5:18" x14ac:dyDescent="0.2">
      <c r="E52" s="3"/>
      <c r="F52" s="3"/>
      <c r="G52" s="3"/>
      <c r="J52" s="35" t="s">
        <v>47</v>
      </c>
      <c r="K52" s="33">
        <v>0.08</v>
      </c>
      <c r="L52" s="55">
        <f t="shared" si="12"/>
        <v>0</v>
      </c>
      <c r="M52" s="55">
        <f t="shared" si="11"/>
        <v>0</v>
      </c>
      <c r="O52" s="35" t="s">
        <v>47</v>
      </c>
      <c r="P52" s="33">
        <v>0.08</v>
      </c>
      <c r="Q52" s="55">
        <f t="shared" si="13"/>
        <v>0</v>
      </c>
      <c r="R52" s="58">
        <f t="shared" si="10"/>
        <v>0</v>
      </c>
    </row>
    <row r="53" spans="5:18" x14ac:dyDescent="0.2">
      <c r="E53" s="3"/>
      <c r="F53" s="3"/>
      <c r="G53" s="3"/>
      <c r="J53" s="35"/>
      <c r="K53" s="56">
        <f>SUM(K45:K52)</f>
        <v>0.99999999999999989</v>
      </c>
      <c r="L53" s="33"/>
      <c r="M53" s="55">
        <f>SUM(M45:M52)</f>
        <v>0</v>
      </c>
      <c r="O53" s="35"/>
      <c r="P53" s="56">
        <f>SUM(P45:P52)</f>
        <v>0.99999999999999978</v>
      </c>
      <c r="Q53" s="33"/>
      <c r="R53" s="58">
        <f>SUM(R45:R52)</f>
        <v>0</v>
      </c>
    </row>
    <row r="55" spans="5:18" x14ac:dyDescent="0.2">
      <c r="J55" s="173" t="s">
        <v>23</v>
      </c>
      <c r="K55" s="174"/>
      <c r="L55" s="174"/>
      <c r="M55" s="175"/>
      <c r="O55" s="173" t="s">
        <v>98</v>
      </c>
      <c r="P55" s="174"/>
      <c r="Q55" s="174"/>
      <c r="R55" s="175"/>
    </row>
    <row r="56" spans="5:18" ht="37.5" customHeight="1" x14ac:dyDescent="0.2">
      <c r="J56" s="31" t="s">
        <v>10</v>
      </c>
      <c r="K56" s="31" t="s">
        <v>11</v>
      </c>
      <c r="L56" s="31" t="s">
        <v>12</v>
      </c>
      <c r="M56" s="31" t="s">
        <v>13</v>
      </c>
      <c r="O56" s="31" t="s">
        <v>10</v>
      </c>
      <c r="P56" s="31" t="s">
        <v>11</v>
      </c>
      <c r="Q56" s="31" t="s">
        <v>12</v>
      </c>
      <c r="R56" s="31" t="s">
        <v>13</v>
      </c>
    </row>
    <row r="57" spans="5:18" x14ac:dyDescent="0.2">
      <c r="J57" s="35" t="s">
        <v>42</v>
      </c>
      <c r="K57" s="34">
        <v>0.25</v>
      </c>
      <c r="L57" s="55">
        <f>B6</f>
        <v>0</v>
      </c>
      <c r="M57" s="55">
        <f>K57*L57</f>
        <v>0</v>
      </c>
      <c r="O57" s="35" t="s">
        <v>42</v>
      </c>
      <c r="P57" s="34">
        <v>0.25</v>
      </c>
      <c r="Q57" s="55">
        <f>B6</f>
        <v>0</v>
      </c>
      <c r="R57" s="55">
        <f>P57*Q57</f>
        <v>0</v>
      </c>
    </row>
    <row r="58" spans="5:18" ht="24" x14ac:dyDescent="0.2">
      <c r="J58" s="35" t="s">
        <v>14</v>
      </c>
      <c r="K58" s="34">
        <v>0.2</v>
      </c>
      <c r="L58" s="55">
        <f>B7</f>
        <v>0</v>
      </c>
      <c r="M58" s="55">
        <f t="shared" ref="M58:M64" si="14">K58*L58</f>
        <v>0</v>
      </c>
      <c r="O58" s="35" t="s">
        <v>14</v>
      </c>
      <c r="P58" s="32">
        <v>0.08</v>
      </c>
      <c r="Q58" s="55">
        <f>B7</f>
        <v>0</v>
      </c>
      <c r="R58" s="55">
        <f t="shared" ref="R58:R64" si="15">P58*Q58</f>
        <v>0</v>
      </c>
    </row>
    <row r="59" spans="5:18" ht="24" x14ac:dyDescent="0.2">
      <c r="J59" s="35" t="s">
        <v>39</v>
      </c>
      <c r="K59" s="34">
        <v>0.15</v>
      </c>
      <c r="L59" s="55">
        <f>B8</f>
        <v>0</v>
      </c>
      <c r="M59" s="55">
        <f t="shared" si="14"/>
        <v>0</v>
      </c>
      <c r="O59" s="35" t="s">
        <v>39</v>
      </c>
      <c r="P59" s="32">
        <v>0.08</v>
      </c>
      <c r="Q59" s="55">
        <f>B8</f>
        <v>0</v>
      </c>
      <c r="R59" s="55">
        <f t="shared" si="15"/>
        <v>0</v>
      </c>
    </row>
    <row r="60" spans="5:18" x14ac:dyDescent="0.2">
      <c r="J60" s="35" t="s">
        <v>43</v>
      </c>
      <c r="K60" s="33">
        <v>0.08</v>
      </c>
      <c r="L60" s="55">
        <f>B9</f>
        <v>0</v>
      </c>
      <c r="M60" s="55">
        <f t="shared" si="14"/>
        <v>0</v>
      </c>
      <c r="O60" s="35" t="s">
        <v>43</v>
      </c>
      <c r="P60" s="32">
        <v>0.08</v>
      </c>
      <c r="Q60" s="55">
        <f>B9</f>
        <v>0</v>
      </c>
      <c r="R60" s="55">
        <f t="shared" si="15"/>
        <v>0</v>
      </c>
    </row>
    <row r="61" spans="5:18" x14ac:dyDescent="0.2">
      <c r="J61" s="35" t="s">
        <v>28</v>
      </c>
      <c r="K61" s="33">
        <v>0.08</v>
      </c>
      <c r="L61" s="55">
        <f t="shared" ref="L61:L64" si="16">B10</f>
        <v>0</v>
      </c>
      <c r="M61" s="55">
        <f t="shared" si="14"/>
        <v>0</v>
      </c>
      <c r="O61" s="35" t="s">
        <v>28</v>
      </c>
      <c r="P61" s="34">
        <v>0.2</v>
      </c>
      <c r="Q61" s="55">
        <f t="shared" ref="Q61:Q64" si="17">B10</f>
        <v>0</v>
      </c>
      <c r="R61" s="55">
        <f t="shared" si="15"/>
        <v>0</v>
      </c>
    </row>
    <row r="62" spans="5:18" x14ac:dyDescent="0.2">
      <c r="J62" s="35" t="s">
        <v>44</v>
      </c>
      <c r="K62" s="33">
        <v>0.08</v>
      </c>
      <c r="L62" s="55">
        <f t="shared" si="16"/>
        <v>0</v>
      </c>
      <c r="M62" s="55">
        <f t="shared" si="14"/>
        <v>0</v>
      </c>
      <c r="O62" s="35" t="s">
        <v>44</v>
      </c>
      <c r="P62" s="34">
        <v>0.15</v>
      </c>
      <c r="Q62" s="55">
        <f t="shared" si="17"/>
        <v>0</v>
      </c>
      <c r="R62" s="55">
        <f t="shared" si="15"/>
        <v>0</v>
      </c>
    </row>
    <row r="63" spans="5:18" x14ac:dyDescent="0.2">
      <c r="J63" s="35" t="s">
        <v>45</v>
      </c>
      <c r="K63" s="33">
        <v>0.08</v>
      </c>
      <c r="L63" s="55">
        <f t="shared" si="16"/>
        <v>0</v>
      </c>
      <c r="M63" s="55">
        <f t="shared" si="14"/>
        <v>0</v>
      </c>
      <c r="O63" s="35" t="s">
        <v>45</v>
      </c>
      <c r="P63" s="32">
        <v>0.08</v>
      </c>
      <c r="Q63" s="55">
        <f t="shared" si="17"/>
        <v>0</v>
      </c>
      <c r="R63" s="55">
        <f t="shared" si="15"/>
        <v>0</v>
      </c>
    </row>
    <row r="64" spans="5:18" x14ac:dyDescent="0.2">
      <c r="J64" s="35" t="s">
        <v>47</v>
      </c>
      <c r="K64" s="33">
        <v>0.08</v>
      </c>
      <c r="L64" s="58">
        <f t="shared" si="16"/>
        <v>0</v>
      </c>
      <c r="M64" s="55">
        <f t="shared" si="14"/>
        <v>0</v>
      </c>
      <c r="O64" s="35" t="s">
        <v>47</v>
      </c>
      <c r="P64" s="32">
        <v>0.08</v>
      </c>
      <c r="Q64" s="55">
        <f t="shared" si="17"/>
        <v>0</v>
      </c>
      <c r="R64" s="55">
        <f t="shared" si="15"/>
        <v>0</v>
      </c>
    </row>
    <row r="65" spans="10:18" x14ac:dyDescent="0.2">
      <c r="J65" s="35"/>
      <c r="K65" s="56">
        <f>SUM(K57:K64)</f>
        <v>0.99999999999999978</v>
      </c>
      <c r="L65" s="33" t="s">
        <v>85</v>
      </c>
      <c r="M65" s="55">
        <f>SUM(M57:M64)</f>
        <v>0</v>
      </c>
      <c r="O65" s="35"/>
      <c r="P65" s="56">
        <f>SUM(P57:P64)</f>
        <v>1</v>
      </c>
      <c r="Q65" s="33"/>
      <c r="R65" s="55">
        <f>SUM(R57:R64)</f>
        <v>0</v>
      </c>
    </row>
    <row r="67" spans="10:18" x14ac:dyDescent="0.2">
      <c r="J67" s="173" t="s">
        <v>26</v>
      </c>
      <c r="K67" s="174"/>
      <c r="L67" s="174"/>
      <c r="M67" s="175"/>
      <c r="O67" s="173" t="s">
        <v>24</v>
      </c>
      <c r="P67" s="174"/>
      <c r="Q67" s="174"/>
      <c r="R67" s="175"/>
    </row>
    <row r="68" spans="10:18" ht="36.75" customHeight="1" x14ac:dyDescent="0.2">
      <c r="J68" s="31" t="s">
        <v>10</v>
      </c>
      <c r="K68" s="31" t="s">
        <v>11</v>
      </c>
      <c r="L68" s="31" t="s">
        <v>12</v>
      </c>
      <c r="M68" s="31" t="s">
        <v>13</v>
      </c>
      <c r="O68" s="31" t="s">
        <v>10</v>
      </c>
      <c r="P68" s="31" t="s">
        <v>11</v>
      </c>
      <c r="Q68" s="31" t="s">
        <v>12</v>
      </c>
      <c r="R68" s="31" t="s">
        <v>13</v>
      </c>
    </row>
    <row r="69" spans="10:18" x14ac:dyDescent="0.2">
      <c r="J69" s="35" t="s">
        <v>42</v>
      </c>
      <c r="K69" s="34">
        <v>0.2</v>
      </c>
      <c r="L69" s="55">
        <f>B6</f>
        <v>0</v>
      </c>
      <c r="M69" s="55">
        <f>K69*L69</f>
        <v>0</v>
      </c>
      <c r="O69" s="35" t="s">
        <v>42</v>
      </c>
      <c r="P69" s="34">
        <v>0.2</v>
      </c>
      <c r="Q69" s="55">
        <f>B6</f>
        <v>0</v>
      </c>
      <c r="R69" s="56">
        <f t="shared" ref="R69:R75" si="18">P69*Q69</f>
        <v>0</v>
      </c>
    </row>
    <row r="70" spans="10:18" ht="24" x14ac:dyDescent="0.2">
      <c r="J70" s="35" t="s">
        <v>14</v>
      </c>
      <c r="K70" s="32">
        <v>0.08</v>
      </c>
      <c r="L70" s="55">
        <f>B7</f>
        <v>0</v>
      </c>
      <c r="M70" s="55">
        <f t="shared" ref="M70:M76" si="19">K70*L70</f>
        <v>0</v>
      </c>
      <c r="O70" s="35" t="s">
        <v>14</v>
      </c>
      <c r="P70" s="33">
        <v>0.08</v>
      </c>
      <c r="Q70" s="55">
        <f>B7</f>
        <v>0</v>
      </c>
      <c r="R70" s="56">
        <f t="shared" si="18"/>
        <v>0</v>
      </c>
    </row>
    <row r="71" spans="10:18" ht="24" x14ac:dyDescent="0.2">
      <c r="J71" s="35" t="s">
        <v>39</v>
      </c>
      <c r="K71" s="32">
        <v>0.08</v>
      </c>
      <c r="L71" s="55">
        <f>B8</f>
        <v>0</v>
      </c>
      <c r="M71" s="55">
        <f t="shared" si="19"/>
        <v>0</v>
      </c>
      <c r="O71" s="35" t="s">
        <v>39</v>
      </c>
      <c r="P71" s="34">
        <v>0.25</v>
      </c>
      <c r="Q71" s="55">
        <f>B8</f>
        <v>0</v>
      </c>
      <c r="R71" s="56">
        <f t="shared" si="18"/>
        <v>0</v>
      </c>
    </row>
    <row r="72" spans="10:18" x14ac:dyDescent="0.2">
      <c r="J72" s="35" t="s">
        <v>43</v>
      </c>
      <c r="K72" s="34">
        <v>0.15</v>
      </c>
      <c r="L72" s="55">
        <f>B9</f>
        <v>0</v>
      </c>
      <c r="M72" s="55">
        <f t="shared" si="19"/>
        <v>0</v>
      </c>
      <c r="O72" s="35" t="s">
        <v>43</v>
      </c>
      <c r="P72" s="34">
        <v>0.15</v>
      </c>
      <c r="Q72" s="55">
        <f>B9</f>
        <v>0</v>
      </c>
      <c r="R72" s="56">
        <f t="shared" si="18"/>
        <v>0</v>
      </c>
    </row>
    <row r="73" spans="10:18" x14ac:dyDescent="0.2">
      <c r="J73" s="35" t="s">
        <v>28</v>
      </c>
      <c r="K73" s="34">
        <v>0.25</v>
      </c>
      <c r="L73" s="55">
        <f t="shared" ref="L73:L76" si="20">B10</f>
        <v>0</v>
      </c>
      <c r="M73" s="55">
        <f t="shared" si="19"/>
        <v>0</v>
      </c>
      <c r="O73" s="35" t="s">
        <v>28</v>
      </c>
      <c r="P73" s="33">
        <v>0.08</v>
      </c>
      <c r="Q73" s="55">
        <f t="shared" ref="Q73:Q76" si="21">B10</f>
        <v>0</v>
      </c>
      <c r="R73" s="56">
        <f t="shared" si="18"/>
        <v>0</v>
      </c>
    </row>
    <row r="74" spans="10:18" x14ac:dyDescent="0.2">
      <c r="J74" s="35" t="s">
        <v>44</v>
      </c>
      <c r="K74" s="32">
        <v>0.08</v>
      </c>
      <c r="L74" s="55">
        <f t="shared" si="20"/>
        <v>0</v>
      </c>
      <c r="M74" s="55">
        <f t="shared" si="19"/>
        <v>0</v>
      </c>
      <c r="O74" s="35" t="s">
        <v>44</v>
      </c>
      <c r="P74" s="33">
        <v>0.08</v>
      </c>
      <c r="Q74" s="55">
        <f t="shared" si="21"/>
        <v>0</v>
      </c>
      <c r="R74" s="56">
        <f t="shared" si="18"/>
        <v>0</v>
      </c>
    </row>
    <row r="75" spans="10:18" x14ac:dyDescent="0.2">
      <c r="J75" s="35" t="s">
        <v>45</v>
      </c>
      <c r="K75" s="32">
        <v>0.08</v>
      </c>
      <c r="L75" s="55">
        <f t="shared" si="20"/>
        <v>0</v>
      </c>
      <c r="M75" s="55">
        <f t="shared" si="19"/>
        <v>0</v>
      </c>
      <c r="O75" s="35" t="s">
        <v>45</v>
      </c>
      <c r="P75" s="33">
        <v>0.08</v>
      </c>
      <c r="Q75" s="55">
        <f t="shared" si="21"/>
        <v>0</v>
      </c>
      <c r="R75" s="56">
        <f t="shared" si="18"/>
        <v>0</v>
      </c>
    </row>
    <row r="76" spans="10:18" x14ac:dyDescent="0.2">
      <c r="J76" s="35" t="s">
        <v>47</v>
      </c>
      <c r="K76" s="32">
        <v>0.08</v>
      </c>
      <c r="L76" s="55">
        <f t="shared" si="20"/>
        <v>0</v>
      </c>
      <c r="M76" s="55">
        <f t="shared" si="19"/>
        <v>0</v>
      </c>
      <c r="O76" s="35" t="s">
        <v>47</v>
      </c>
      <c r="P76" s="33">
        <v>0.08</v>
      </c>
      <c r="Q76" s="55">
        <f t="shared" si="21"/>
        <v>0</v>
      </c>
      <c r="R76" s="56">
        <f t="shared" ref="R76" si="22">P76*Q76</f>
        <v>0</v>
      </c>
    </row>
    <row r="77" spans="10:18" x14ac:dyDescent="0.2">
      <c r="J77" s="35"/>
      <c r="K77" s="56">
        <f>SUM(K69:K76)</f>
        <v>0.99999999999999989</v>
      </c>
      <c r="L77" s="33"/>
      <c r="M77" s="55">
        <f>SUM(M69:M76)</f>
        <v>0</v>
      </c>
      <c r="O77" s="35"/>
      <c r="P77" s="56">
        <f>SUM(P69:P76)</f>
        <v>0.99999999999999989</v>
      </c>
      <c r="Q77" s="33"/>
      <c r="R77" s="56">
        <f>SUM(R69:R76)</f>
        <v>0</v>
      </c>
    </row>
    <row r="79" spans="10:18" x14ac:dyDescent="0.2">
      <c r="J79" s="173" t="s">
        <v>94</v>
      </c>
      <c r="K79" s="174"/>
      <c r="L79" s="174"/>
      <c r="M79" s="175"/>
      <c r="O79" s="173" t="s">
        <v>99</v>
      </c>
      <c r="P79" s="174"/>
      <c r="Q79" s="174"/>
      <c r="R79" s="175"/>
    </row>
    <row r="80" spans="10:18" ht="28.5" customHeight="1" x14ac:dyDescent="0.2">
      <c r="J80" s="31" t="s">
        <v>10</v>
      </c>
      <c r="K80" s="31" t="s">
        <v>11</v>
      </c>
      <c r="L80" s="31" t="s">
        <v>12</v>
      </c>
      <c r="M80" s="31" t="s">
        <v>13</v>
      </c>
      <c r="O80" s="31" t="s">
        <v>10</v>
      </c>
      <c r="P80" s="31" t="s">
        <v>11</v>
      </c>
      <c r="Q80" s="31" t="s">
        <v>12</v>
      </c>
      <c r="R80" s="31" t="s">
        <v>13</v>
      </c>
    </row>
    <row r="81" spans="10:18" x14ac:dyDescent="0.2">
      <c r="J81" s="35" t="s">
        <v>42</v>
      </c>
      <c r="K81" s="34">
        <v>0.25</v>
      </c>
      <c r="L81" s="55">
        <f>B6</f>
        <v>0</v>
      </c>
      <c r="M81" s="55">
        <f>K81*L81</f>
        <v>0</v>
      </c>
      <c r="O81" s="35" t="s">
        <v>42</v>
      </c>
      <c r="P81" s="34">
        <v>0.2</v>
      </c>
      <c r="Q81" s="55">
        <f>B6</f>
        <v>0</v>
      </c>
      <c r="R81" s="55">
        <f>P81*Q81</f>
        <v>0</v>
      </c>
    </row>
    <row r="82" spans="10:18" ht="24" x14ac:dyDescent="0.2">
      <c r="J82" s="35" t="s">
        <v>14</v>
      </c>
      <c r="K82" s="33">
        <v>0.08</v>
      </c>
      <c r="L82" s="55">
        <f>B7</f>
        <v>0</v>
      </c>
      <c r="M82" s="55">
        <f t="shared" ref="M82:M88" si="23">K82*L82</f>
        <v>0</v>
      </c>
      <c r="O82" s="35" t="s">
        <v>14</v>
      </c>
      <c r="P82" s="32">
        <v>0.08</v>
      </c>
      <c r="Q82" s="55">
        <f>B7</f>
        <v>0</v>
      </c>
      <c r="R82" s="55">
        <f t="shared" ref="R82:R88" si="24">P82*Q82</f>
        <v>0</v>
      </c>
    </row>
    <row r="83" spans="10:18" ht="24" x14ac:dyDescent="0.2">
      <c r="J83" s="35" t="s">
        <v>39</v>
      </c>
      <c r="K83" s="34">
        <v>0.15</v>
      </c>
      <c r="L83" s="55">
        <f>B8</f>
        <v>0</v>
      </c>
      <c r="M83" s="55">
        <f t="shared" si="23"/>
        <v>0</v>
      </c>
      <c r="O83" s="35" t="s">
        <v>39</v>
      </c>
      <c r="P83" s="32">
        <v>0.08</v>
      </c>
      <c r="Q83" s="55">
        <f>B8</f>
        <v>0</v>
      </c>
      <c r="R83" s="55">
        <f t="shared" si="24"/>
        <v>0</v>
      </c>
    </row>
    <row r="84" spans="10:18" x14ac:dyDescent="0.2">
      <c r="J84" s="35" t="s">
        <v>43</v>
      </c>
      <c r="K84" s="34">
        <v>0.2</v>
      </c>
      <c r="L84" s="55">
        <f>B9</f>
        <v>0</v>
      </c>
      <c r="M84" s="55">
        <f t="shared" si="23"/>
        <v>0</v>
      </c>
      <c r="O84" s="35" t="s">
        <v>43</v>
      </c>
      <c r="P84" s="34">
        <v>0.15</v>
      </c>
      <c r="Q84" s="55">
        <f>B9</f>
        <v>0</v>
      </c>
      <c r="R84" s="55">
        <f t="shared" si="24"/>
        <v>0</v>
      </c>
    </row>
    <row r="85" spans="10:18" x14ac:dyDescent="0.2">
      <c r="J85" s="35" t="s">
        <v>28</v>
      </c>
      <c r="K85" s="33">
        <v>0.08</v>
      </c>
      <c r="L85" s="55">
        <f t="shared" ref="L85:L88" si="25">B10</f>
        <v>0</v>
      </c>
      <c r="M85" s="55">
        <f t="shared" si="23"/>
        <v>0</v>
      </c>
      <c r="O85" s="35" t="s">
        <v>28</v>
      </c>
      <c r="P85" s="32">
        <v>0.08</v>
      </c>
      <c r="Q85" s="55">
        <f t="shared" ref="Q85:Q88" si="26">B10</f>
        <v>0</v>
      </c>
      <c r="R85" s="55">
        <f t="shared" si="24"/>
        <v>0</v>
      </c>
    </row>
    <row r="86" spans="10:18" x14ac:dyDescent="0.2">
      <c r="J86" s="35" t="s">
        <v>44</v>
      </c>
      <c r="K86" s="33">
        <v>0.08</v>
      </c>
      <c r="L86" s="55">
        <f t="shared" si="25"/>
        <v>0</v>
      </c>
      <c r="M86" s="55">
        <f t="shared" si="23"/>
        <v>0</v>
      </c>
      <c r="O86" s="35" t="s">
        <v>44</v>
      </c>
      <c r="P86" s="32">
        <v>0.08</v>
      </c>
      <c r="Q86" s="55">
        <f t="shared" si="26"/>
        <v>0</v>
      </c>
      <c r="R86" s="55">
        <f t="shared" si="24"/>
        <v>0</v>
      </c>
    </row>
    <row r="87" spans="10:18" x14ac:dyDescent="0.2">
      <c r="J87" s="35" t="s">
        <v>45</v>
      </c>
      <c r="K87" s="33">
        <v>0.08</v>
      </c>
      <c r="L87" s="55">
        <f t="shared" si="25"/>
        <v>0</v>
      </c>
      <c r="M87" s="55">
        <f t="shared" si="23"/>
        <v>0</v>
      </c>
      <c r="O87" s="35" t="s">
        <v>45</v>
      </c>
      <c r="P87" s="32">
        <v>0.08</v>
      </c>
      <c r="Q87" s="55">
        <f t="shared" si="26"/>
        <v>0</v>
      </c>
      <c r="R87" s="55">
        <f t="shared" si="24"/>
        <v>0</v>
      </c>
    </row>
    <row r="88" spans="10:18" x14ac:dyDescent="0.2">
      <c r="J88" s="35" t="s">
        <v>47</v>
      </c>
      <c r="K88" s="33">
        <v>0.08</v>
      </c>
      <c r="L88" s="55">
        <f t="shared" si="25"/>
        <v>0</v>
      </c>
      <c r="M88" s="55">
        <f t="shared" si="23"/>
        <v>0</v>
      </c>
      <c r="O88" s="35" t="s">
        <v>47</v>
      </c>
      <c r="P88" s="34">
        <v>0.25</v>
      </c>
      <c r="Q88" s="55">
        <f t="shared" si="26"/>
        <v>0</v>
      </c>
      <c r="R88" s="55">
        <f t="shared" si="24"/>
        <v>0</v>
      </c>
    </row>
    <row r="89" spans="10:18" x14ac:dyDescent="0.2">
      <c r="J89" s="35"/>
      <c r="K89" s="56">
        <f>SUM(K81:K88)</f>
        <v>0.99999999999999978</v>
      </c>
      <c r="L89" s="33"/>
      <c r="M89" s="55">
        <f>SUM(M81:M88)</f>
        <v>0</v>
      </c>
      <c r="O89" s="35"/>
      <c r="P89" s="56">
        <f>SUM(P81:P88)</f>
        <v>0.99999999999999989</v>
      </c>
      <c r="Q89" s="33"/>
      <c r="R89" s="55">
        <f>SUM(R81:R88)</f>
        <v>0</v>
      </c>
    </row>
    <row r="91" spans="10:18" x14ac:dyDescent="0.2">
      <c r="J91" s="173" t="s">
        <v>25</v>
      </c>
      <c r="K91" s="174"/>
      <c r="L91" s="174"/>
      <c r="M91" s="175"/>
      <c r="O91" s="173" t="s">
        <v>40</v>
      </c>
      <c r="P91" s="174"/>
      <c r="Q91" s="174"/>
      <c r="R91" s="175"/>
    </row>
    <row r="92" spans="10:18" ht="36" customHeight="1" x14ac:dyDescent="0.2">
      <c r="J92" s="31" t="s">
        <v>10</v>
      </c>
      <c r="K92" s="31" t="s">
        <v>11</v>
      </c>
      <c r="L92" s="31" t="s">
        <v>12</v>
      </c>
      <c r="M92" s="31" t="s">
        <v>13</v>
      </c>
      <c r="O92" s="31" t="s">
        <v>10</v>
      </c>
      <c r="P92" s="31" t="s">
        <v>11</v>
      </c>
      <c r="Q92" s="31" t="s">
        <v>12</v>
      </c>
      <c r="R92" s="31" t="s">
        <v>13</v>
      </c>
    </row>
    <row r="93" spans="10:18" x14ac:dyDescent="0.2">
      <c r="J93" s="35" t="s">
        <v>42</v>
      </c>
      <c r="K93" s="34">
        <v>0.15</v>
      </c>
      <c r="L93" s="55">
        <f>B6</f>
        <v>0</v>
      </c>
      <c r="M93" s="55">
        <f>K93*L93</f>
        <v>0</v>
      </c>
      <c r="O93" s="35" t="s">
        <v>42</v>
      </c>
      <c r="P93" s="34">
        <v>0.2</v>
      </c>
      <c r="Q93" s="55">
        <f>B6</f>
        <v>0</v>
      </c>
      <c r="R93" s="55">
        <f>P93*Q93</f>
        <v>0</v>
      </c>
    </row>
    <row r="94" spans="10:18" ht="24" x14ac:dyDescent="0.2">
      <c r="J94" s="35" t="s">
        <v>14</v>
      </c>
      <c r="K94" s="34">
        <v>0.25</v>
      </c>
      <c r="L94" s="55">
        <f>B7</f>
        <v>0</v>
      </c>
      <c r="M94" s="55">
        <f t="shared" ref="M94:M100" si="27">K94*L94</f>
        <v>0</v>
      </c>
      <c r="O94" s="35" t="s">
        <v>14</v>
      </c>
      <c r="P94" s="34">
        <v>0.25</v>
      </c>
      <c r="Q94" s="55">
        <f>B7</f>
        <v>0</v>
      </c>
      <c r="R94" s="55">
        <f t="shared" ref="R94:R100" si="28">P94*Q94</f>
        <v>0</v>
      </c>
    </row>
    <row r="95" spans="10:18" ht="24" x14ac:dyDescent="0.2">
      <c r="J95" s="35" t="s">
        <v>39</v>
      </c>
      <c r="K95" s="34">
        <v>0.2</v>
      </c>
      <c r="L95" s="55">
        <f>B8</f>
        <v>0</v>
      </c>
      <c r="M95" s="55">
        <f t="shared" si="27"/>
        <v>0</v>
      </c>
      <c r="O95" s="35" t="s">
        <v>39</v>
      </c>
      <c r="P95" s="33">
        <v>0.08</v>
      </c>
      <c r="Q95" s="55">
        <f>B8</f>
        <v>0</v>
      </c>
      <c r="R95" s="55">
        <f t="shared" si="28"/>
        <v>0</v>
      </c>
    </row>
    <row r="96" spans="10:18" x14ac:dyDescent="0.2">
      <c r="J96" s="35" t="s">
        <v>43</v>
      </c>
      <c r="K96" s="33">
        <v>0.08</v>
      </c>
      <c r="L96" s="55">
        <f>B9</f>
        <v>0</v>
      </c>
      <c r="M96" s="55">
        <f t="shared" si="27"/>
        <v>0</v>
      </c>
      <c r="O96" s="35" t="s">
        <v>43</v>
      </c>
      <c r="P96" s="34">
        <v>0.15</v>
      </c>
      <c r="Q96" s="55">
        <f>B9</f>
        <v>0</v>
      </c>
      <c r="R96" s="55">
        <f t="shared" si="28"/>
        <v>0</v>
      </c>
    </row>
    <row r="97" spans="10:18" x14ac:dyDescent="0.2">
      <c r="J97" s="35" t="s">
        <v>28</v>
      </c>
      <c r="K97" s="33">
        <v>0.08</v>
      </c>
      <c r="L97" s="55">
        <f t="shared" ref="L97:L100" si="29">B10</f>
        <v>0</v>
      </c>
      <c r="M97" s="55">
        <f t="shared" si="27"/>
        <v>0</v>
      </c>
      <c r="O97" s="35" t="s">
        <v>28</v>
      </c>
      <c r="P97" s="33">
        <v>0.08</v>
      </c>
      <c r="Q97" s="55">
        <f t="shared" ref="Q97:Q100" si="30">B10</f>
        <v>0</v>
      </c>
      <c r="R97" s="55">
        <f t="shared" si="28"/>
        <v>0</v>
      </c>
    </row>
    <row r="98" spans="10:18" x14ac:dyDescent="0.2">
      <c r="J98" s="35" t="s">
        <v>44</v>
      </c>
      <c r="K98" s="33">
        <v>0.08</v>
      </c>
      <c r="L98" s="55">
        <f t="shared" si="29"/>
        <v>0</v>
      </c>
      <c r="M98" s="55">
        <f t="shared" si="27"/>
        <v>0</v>
      </c>
      <c r="O98" s="35" t="s">
        <v>44</v>
      </c>
      <c r="P98" s="33">
        <v>0.08</v>
      </c>
      <c r="Q98" s="55">
        <f t="shared" si="30"/>
        <v>0</v>
      </c>
      <c r="R98" s="55">
        <f t="shared" si="28"/>
        <v>0</v>
      </c>
    </row>
    <row r="99" spans="10:18" x14ac:dyDescent="0.2">
      <c r="J99" s="35" t="s">
        <v>45</v>
      </c>
      <c r="K99" s="33">
        <v>0.08</v>
      </c>
      <c r="L99" s="55">
        <f t="shared" si="29"/>
        <v>0</v>
      </c>
      <c r="M99" s="55">
        <f t="shared" si="27"/>
        <v>0</v>
      </c>
      <c r="O99" s="35" t="s">
        <v>45</v>
      </c>
      <c r="P99" s="33">
        <v>0.08</v>
      </c>
      <c r="Q99" s="55">
        <f t="shared" si="30"/>
        <v>0</v>
      </c>
      <c r="R99" s="55">
        <f t="shared" si="28"/>
        <v>0</v>
      </c>
    </row>
    <row r="100" spans="10:18" x14ac:dyDescent="0.2">
      <c r="J100" s="35" t="s">
        <v>47</v>
      </c>
      <c r="K100" s="33">
        <v>0.08</v>
      </c>
      <c r="L100" s="55">
        <f t="shared" si="29"/>
        <v>0</v>
      </c>
      <c r="M100" s="55">
        <f t="shared" si="27"/>
        <v>0</v>
      </c>
      <c r="O100" s="35" t="s">
        <v>47</v>
      </c>
      <c r="P100" s="33">
        <v>0.08</v>
      </c>
      <c r="Q100" s="55">
        <f t="shared" si="30"/>
        <v>0</v>
      </c>
      <c r="R100" s="55">
        <f t="shared" si="28"/>
        <v>0</v>
      </c>
    </row>
    <row r="101" spans="10:18" x14ac:dyDescent="0.2">
      <c r="J101" s="35"/>
      <c r="K101" s="56">
        <f>SUM(K93:K100)</f>
        <v>0.99999999999999989</v>
      </c>
      <c r="L101" s="33"/>
      <c r="M101" s="55">
        <f>SUM(M93:M100)</f>
        <v>0</v>
      </c>
      <c r="O101" s="35"/>
      <c r="P101" s="56">
        <f>SUM(P93:P100)</f>
        <v>0.99999999999999989</v>
      </c>
      <c r="Q101" s="33"/>
      <c r="R101" s="55">
        <f>SUM(R93:R100)</f>
        <v>0</v>
      </c>
    </row>
    <row r="103" spans="10:18" x14ac:dyDescent="0.2">
      <c r="J103" s="173" t="s">
        <v>36</v>
      </c>
      <c r="K103" s="174"/>
      <c r="L103" s="174"/>
      <c r="M103" s="175"/>
      <c r="O103" s="173" t="s">
        <v>28</v>
      </c>
      <c r="P103" s="174"/>
      <c r="Q103" s="174"/>
      <c r="R103" s="175"/>
    </row>
    <row r="104" spans="10:18" ht="30.75" customHeight="1" x14ac:dyDescent="0.2">
      <c r="J104" s="31" t="s">
        <v>10</v>
      </c>
      <c r="K104" s="31" t="s">
        <v>11</v>
      </c>
      <c r="L104" s="31" t="s">
        <v>12</v>
      </c>
      <c r="M104" s="31" t="s">
        <v>13</v>
      </c>
      <c r="O104" s="31" t="s">
        <v>10</v>
      </c>
      <c r="P104" s="31" t="s">
        <v>11</v>
      </c>
      <c r="Q104" s="31" t="s">
        <v>12</v>
      </c>
      <c r="R104" s="31" t="s">
        <v>13</v>
      </c>
    </row>
    <row r="105" spans="10:18" x14ac:dyDescent="0.2">
      <c r="J105" s="35" t="s">
        <v>42</v>
      </c>
      <c r="K105" s="34">
        <v>0.2</v>
      </c>
      <c r="L105" s="55">
        <f>B6</f>
        <v>0</v>
      </c>
      <c r="M105" s="58">
        <f t="shared" ref="M105:M111" si="31">K105*L105</f>
        <v>0</v>
      </c>
      <c r="O105" s="35" t="s">
        <v>42</v>
      </c>
      <c r="P105" s="34">
        <v>0.15</v>
      </c>
      <c r="Q105" s="55">
        <f>B6</f>
        <v>0</v>
      </c>
      <c r="R105" s="55">
        <f t="shared" ref="R105:R112" si="32">P105*Q105</f>
        <v>0</v>
      </c>
    </row>
    <row r="106" spans="10:18" ht="24" x14ac:dyDescent="0.2">
      <c r="J106" s="35" t="s">
        <v>14</v>
      </c>
      <c r="K106" s="34">
        <v>0.15</v>
      </c>
      <c r="L106" s="55">
        <f>B7</f>
        <v>0</v>
      </c>
      <c r="M106" s="58">
        <f t="shared" si="31"/>
        <v>0</v>
      </c>
      <c r="O106" s="35" t="s">
        <v>14</v>
      </c>
      <c r="P106" s="33">
        <v>0.08</v>
      </c>
      <c r="Q106" s="55">
        <f>B7</f>
        <v>0</v>
      </c>
      <c r="R106" s="55">
        <f t="shared" si="32"/>
        <v>0</v>
      </c>
    </row>
    <row r="107" spans="10:18" ht="24" x14ac:dyDescent="0.2">
      <c r="J107" s="35" t="s">
        <v>39</v>
      </c>
      <c r="K107" s="33">
        <v>0.08</v>
      </c>
      <c r="L107" s="55">
        <f>B8</f>
        <v>0</v>
      </c>
      <c r="M107" s="58">
        <f t="shared" si="31"/>
        <v>0</v>
      </c>
      <c r="O107" s="35" t="s">
        <v>39</v>
      </c>
      <c r="P107" s="33">
        <v>0.08</v>
      </c>
      <c r="Q107" s="55">
        <f>B8</f>
        <v>0</v>
      </c>
      <c r="R107" s="55">
        <f t="shared" si="32"/>
        <v>0</v>
      </c>
    </row>
    <row r="108" spans="10:18" x14ac:dyDescent="0.2">
      <c r="J108" s="35" t="s">
        <v>43</v>
      </c>
      <c r="K108" s="34">
        <v>0.25</v>
      </c>
      <c r="L108" s="55">
        <f>B9</f>
        <v>0</v>
      </c>
      <c r="M108" s="58">
        <f t="shared" si="31"/>
        <v>0</v>
      </c>
      <c r="O108" s="35" t="s">
        <v>43</v>
      </c>
      <c r="P108" s="33">
        <v>0.08</v>
      </c>
      <c r="Q108" s="55">
        <f>B9</f>
        <v>0</v>
      </c>
      <c r="R108" s="55">
        <f t="shared" si="32"/>
        <v>0</v>
      </c>
    </row>
    <row r="109" spans="10:18" x14ac:dyDescent="0.2">
      <c r="J109" s="35" t="s">
        <v>28</v>
      </c>
      <c r="K109" s="33">
        <v>0.08</v>
      </c>
      <c r="L109" s="55">
        <f t="shared" ref="L109:L112" si="33">B10</f>
        <v>0</v>
      </c>
      <c r="M109" s="58">
        <f t="shared" si="31"/>
        <v>0</v>
      </c>
      <c r="O109" s="35" t="s">
        <v>28</v>
      </c>
      <c r="P109" s="34">
        <v>0.25</v>
      </c>
      <c r="Q109" s="55">
        <f t="shared" ref="Q109:Q112" si="34">B10</f>
        <v>0</v>
      </c>
      <c r="R109" s="55">
        <f t="shared" si="32"/>
        <v>0</v>
      </c>
    </row>
    <row r="110" spans="10:18" x14ac:dyDescent="0.2">
      <c r="J110" s="35" t="s">
        <v>44</v>
      </c>
      <c r="K110" s="33">
        <v>0.08</v>
      </c>
      <c r="L110" s="55">
        <f t="shared" si="33"/>
        <v>0</v>
      </c>
      <c r="M110" s="58">
        <f t="shared" si="31"/>
        <v>0</v>
      </c>
      <c r="O110" s="35" t="s">
        <v>44</v>
      </c>
      <c r="P110" s="34">
        <v>0.2</v>
      </c>
      <c r="Q110" s="55">
        <f t="shared" si="34"/>
        <v>0</v>
      </c>
      <c r="R110" s="55">
        <f t="shared" si="32"/>
        <v>0</v>
      </c>
    </row>
    <row r="111" spans="10:18" x14ac:dyDescent="0.2">
      <c r="J111" s="35" t="s">
        <v>45</v>
      </c>
      <c r="K111" s="33">
        <v>0.08</v>
      </c>
      <c r="L111" s="55">
        <f t="shared" si="33"/>
        <v>0</v>
      </c>
      <c r="M111" s="58">
        <f t="shared" si="31"/>
        <v>0</v>
      </c>
      <c r="O111" s="35" t="s">
        <v>45</v>
      </c>
      <c r="P111" s="33">
        <v>0.08</v>
      </c>
      <c r="Q111" s="55">
        <f t="shared" si="34"/>
        <v>0</v>
      </c>
      <c r="R111" s="55">
        <f t="shared" si="32"/>
        <v>0</v>
      </c>
    </row>
    <row r="112" spans="10:18" x14ac:dyDescent="0.2">
      <c r="J112" s="35" t="s">
        <v>47</v>
      </c>
      <c r="K112" s="33">
        <v>0.08</v>
      </c>
      <c r="L112" s="55">
        <f t="shared" si="33"/>
        <v>0</v>
      </c>
      <c r="M112" s="58">
        <f t="shared" ref="M112" si="35">K112*L112</f>
        <v>0</v>
      </c>
      <c r="O112" s="35" t="s">
        <v>47</v>
      </c>
      <c r="P112" s="33">
        <v>0.08</v>
      </c>
      <c r="Q112" s="55">
        <f t="shared" si="34"/>
        <v>0</v>
      </c>
      <c r="R112" s="55">
        <f t="shared" si="32"/>
        <v>0</v>
      </c>
    </row>
    <row r="113" spans="10:18" x14ac:dyDescent="0.2">
      <c r="J113" s="35"/>
      <c r="K113" s="56">
        <f>SUM(K105:K112)</f>
        <v>0.99999999999999978</v>
      </c>
      <c r="L113" s="33"/>
      <c r="M113" s="58">
        <f>SUM(M105:M112)</f>
        <v>0</v>
      </c>
      <c r="O113" s="35"/>
      <c r="P113" s="56">
        <f>SUM(P105:P112)</f>
        <v>1</v>
      </c>
      <c r="Q113" s="33"/>
      <c r="R113" s="55">
        <f>SUM(R105:R112)</f>
        <v>0</v>
      </c>
    </row>
    <row r="115" spans="10:18" x14ac:dyDescent="0.2">
      <c r="J115" s="173" t="s">
        <v>27</v>
      </c>
      <c r="K115" s="174"/>
      <c r="L115" s="174"/>
      <c r="M115" s="175"/>
      <c r="O115" s="173" t="s">
        <v>29</v>
      </c>
      <c r="P115" s="174"/>
      <c r="Q115" s="174"/>
      <c r="R115" s="175"/>
    </row>
    <row r="116" spans="10:18" ht="36" customHeight="1" x14ac:dyDescent="0.2">
      <c r="J116" s="31" t="s">
        <v>10</v>
      </c>
      <c r="K116" s="31" t="s">
        <v>11</v>
      </c>
      <c r="L116" s="31" t="s">
        <v>12</v>
      </c>
      <c r="M116" s="31" t="s">
        <v>13</v>
      </c>
      <c r="O116" s="31" t="s">
        <v>10</v>
      </c>
      <c r="P116" s="31" t="s">
        <v>11</v>
      </c>
      <c r="Q116" s="31" t="s">
        <v>12</v>
      </c>
      <c r="R116" s="31" t="s">
        <v>13</v>
      </c>
    </row>
    <row r="117" spans="10:18" x14ac:dyDescent="0.2">
      <c r="J117" s="35" t="s">
        <v>42</v>
      </c>
      <c r="K117" s="34">
        <v>0.15</v>
      </c>
      <c r="L117" s="55">
        <f>B6</f>
        <v>0</v>
      </c>
      <c r="M117" s="55">
        <f t="shared" ref="M117:M124" si="36">K117*L117</f>
        <v>0</v>
      </c>
      <c r="O117" s="35" t="s">
        <v>42</v>
      </c>
      <c r="P117" s="34">
        <v>0.15</v>
      </c>
      <c r="Q117" s="55">
        <f>B6</f>
        <v>0</v>
      </c>
      <c r="R117" s="55">
        <f t="shared" ref="R117:R124" si="37">P117*Q117</f>
        <v>0</v>
      </c>
    </row>
    <row r="118" spans="10:18" ht="24" x14ac:dyDescent="0.2">
      <c r="J118" s="35" t="s">
        <v>14</v>
      </c>
      <c r="K118" s="34">
        <v>0.25</v>
      </c>
      <c r="L118" s="55">
        <f>B7</f>
        <v>0</v>
      </c>
      <c r="M118" s="55">
        <f t="shared" si="36"/>
        <v>0</v>
      </c>
      <c r="O118" s="35" t="s">
        <v>14</v>
      </c>
      <c r="P118" s="33">
        <v>0.08</v>
      </c>
      <c r="Q118" s="55">
        <f>B7</f>
        <v>0</v>
      </c>
      <c r="R118" s="55">
        <f t="shared" si="37"/>
        <v>0</v>
      </c>
    </row>
    <row r="119" spans="10:18" ht="24" x14ac:dyDescent="0.2">
      <c r="J119" s="35" t="s">
        <v>39</v>
      </c>
      <c r="K119" s="33">
        <v>0.08</v>
      </c>
      <c r="L119" s="55">
        <f>B8</f>
        <v>0</v>
      </c>
      <c r="M119" s="55">
        <f t="shared" si="36"/>
        <v>0</v>
      </c>
      <c r="O119" s="35" t="s">
        <v>39</v>
      </c>
      <c r="P119" s="33">
        <v>0.08</v>
      </c>
      <c r="Q119" s="55">
        <f>B8</f>
        <v>0</v>
      </c>
      <c r="R119" s="55">
        <f t="shared" si="37"/>
        <v>0</v>
      </c>
    </row>
    <row r="120" spans="10:18" x14ac:dyDescent="0.2">
      <c r="J120" s="35" t="s">
        <v>43</v>
      </c>
      <c r="K120" s="34">
        <v>0.2</v>
      </c>
      <c r="L120" s="55">
        <f>B9</f>
        <v>0</v>
      </c>
      <c r="M120" s="55">
        <f t="shared" si="36"/>
        <v>0</v>
      </c>
      <c r="O120" s="35" t="s">
        <v>43</v>
      </c>
      <c r="P120" s="33">
        <v>0.08</v>
      </c>
      <c r="Q120" s="55">
        <f>B9</f>
        <v>0</v>
      </c>
      <c r="R120" s="55">
        <f t="shared" si="37"/>
        <v>0</v>
      </c>
    </row>
    <row r="121" spans="10:18" x14ac:dyDescent="0.2">
      <c r="J121" s="35" t="s">
        <v>28</v>
      </c>
      <c r="K121" s="33">
        <v>0.08</v>
      </c>
      <c r="L121" s="55">
        <f t="shared" ref="L121:L124" si="38">B10</f>
        <v>0</v>
      </c>
      <c r="M121" s="55">
        <f t="shared" si="36"/>
        <v>0</v>
      </c>
      <c r="O121" s="35" t="s">
        <v>28</v>
      </c>
      <c r="P121" s="34">
        <v>0.25</v>
      </c>
      <c r="Q121" s="55">
        <f t="shared" ref="Q121:Q124" si="39">B10</f>
        <v>0</v>
      </c>
      <c r="R121" s="55">
        <f t="shared" si="37"/>
        <v>0</v>
      </c>
    </row>
    <row r="122" spans="10:18" x14ac:dyDescent="0.2">
      <c r="J122" s="35" t="s">
        <v>44</v>
      </c>
      <c r="K122" s="33">
        <v>0.08</v>
      </c>
      <c r="L122" s="55">
        <f t="shared" si="38"/>
        <v>0</v>
      </c>
      <c r="M122" s="55">
        <f t="shared" si="36"/>
        <v>0</v>
      </c>
      <c r="O122" s="35" t="s">
        <v>44</v>
      </c>
      <c r="P122" s="33">
        <v>0.08</v>
      </c>
      <c r="Q122" s="55">
        <f t="shared" si="39"/>
        <v>0</v>
      </c>
      <c r="R122" s="55">
        <f t="shared" si="37"/>
        <v>0</v>
      </c>
    </row>
    <row r="123" spans="10:18" x14ac:dyDescent="0.2">
      <c r="J123" s="35" t="s">
        <v>45</v>
      </c>
      <c r="K123" s="33">
        <v>0.08</v>
      </c>
      <c r="L123" s="55">
        <f t="shared" si="38"/>
        <v>0</v>
      </c>
      <c r="M123" s="55">
        <f t="shared" si="36"/>
        <v>0</v>
      </c>
      <c r="O123" s="35" t="s">
        <v>45</v>
      </c>
      <c r="P123" s="34">
        <v>0.2</v>
      </c>
      <c r="Q123" s="55">
        <f t="shared" si="39"/>
        <v>0</v>
      </c>
      <c r="R123" s="55">
        <f t="shared" si="37"/>
        <v>0</v>
      </c>
    </row>
    <row r="124" spans="10:18" x14ac:dyDescent="0.2">
      <c r="J124" s="35" t="s">
        <v>47</v>
      </c>
      <c r="K124" s="33">
        <v>0.08</v>
      </c>
      <c r="L124" s="55">
        <f t="shared" si="38"/>
        <v>0</v>
      </c>
      <c r="M124" s="55">
        <f t="shared" si="36"/>
        <v>0</v>
      </c>
      <c r="O124" s="35" t="s">
        <v>47</v>
      </c>
      <c r="P124" s="33">
        <v>0.08</v>
      </c>
      <c r="Q124" s="55">
        <f t="shared" si="39"/>
        <v>0</v>
      </c>
      <c r="R124" s="55">
        <f t="shared" si="37"/>
        <v>0</v>
      </c>
    </row>
    <row r="125" spans="10:18" x14ac:dyDescent="0.2">
      <c r="J125" s="35"/>
      <c r="K125" s="56">
        <f>SUM(K117:K124)</f>
        <v>0.99999999999999989</v>
      </c>
      <c r="L125" s="33"/>
      <c r="M125" s="55">
        <f>SUM(M117:M124)</f>
        <v>0</v>
      </c>
      <c r="O125" s="35"/>
      <c r="P125" s="56">
        <f>SUM(P117:P124)</f>
        <v>0.99999999999999989</v>
      </c>
      <c r="Q125" s="33"/>
      <c r="R125" s="55">
        <f>SUM(R117:R124)</f>
        <v>0</v>
      </c>
    </row>
    <row r="127" spans="10:18" x14ac:dyDescent="0.2">
      <c r="J127" s="173" t="s">
        <v>30</v>
      </c>
      <c r="K127" s="174"/>
      <c r="L127" s="174"/>
      <c r="M127" s="175"/>
      <c r="O127" s="173" t="s">
        <v>41</v>
      </c>
      <c r="P127" s="174"/>
      <c r="Q127" s="174"/>
      <c r="R127" s="175"/>
    </row>
    <row r="128" spans="10:18" ht="34.5" customHeight="1" x14ac:dyDescent="0.2">
      <c r="J128" s="31" t="s">
        <v>10</v>
      </c>
      <c r="K128" s="31" t="s">
        <v>11</v>
      </c>
      <c r="L128" s="31" t="s">
        <v>12</v>
      </c>
      <c r="M128" s="31" t="s">
        <v>13</v>
      </c>
      <c r="O128" s="31" t="s">
        <v>10</v>
      </c>
      <c r="P128" s="31" t="s">
        <v>11</v>
      </c>
      <c r="Q128" s="31" t="s">
        <v>12</v>
      </c>
      <c r="R128" s="31" t="s">
        <v>13</v>
      </c>
    </row>
    <row r="129" spans="10:18" x14ac:dyDescent="0.2">
      <c r="J129" s="35" t="s">
        <v>42</v>
      </c>
      <c r="K129" s="34">
        <v>0.15</v>
      </c>
      <c r="L129" s="55">
        <f>B6</f>
        <v>0</v>
      </c>
      <c r="M129" s="55">
        <f t="shared" ref="M129:M136" si="40">K129*L129</f>
        <v>0</v>
      </c>
      <c r="O129" s="35" t="s">
        <v>42</v>
      </c>
      <c r="P129" s="34">
        <v>0.25</v>
      </c>
      <c r="Q129" s="55">
        <f>B6</f>
        <v>0</v>
      </c>
      <c r="R129" s="58">
        <f t="shared" ref="R129:R135" si="41">P129*Q129</f>
        <v>0</v>
      </c>
    </row>
    <row r="130" spans="10:18" ht="24" x14ac:dyDescent="0.2">
      <c r="J130" s="35" t="s">
        <v>14</v>
      </c>
      <c r="K130" s="33">
        <v>0.08</v>
      </c>
      <c r="L130" s="55">
        <f>B7</f>
        <v>0</v>
      </c>
      <c r="M130" s="55">
        <f t="shared" si="40"/>
        <v>0</v>
      </c>
      <c r="O130" s="35" t="s">
        <v>14</v>
      </c>
      <c r="P130" s="33">
        <v>0.08</v>
      </c>
      <c r="Q130" s="55">
        <f>B7</f>
        <v>0</v>
      </c>
      <c r="R130" s="58">
        <f t="shared" si="41"/>
        <v>0</v>
      </c>
    </row>
    <row r="131" spans="10:18" ht="24" x14ac:dyDescent="0.2">
      <c r="J131" s="35" t="s">
        <v>39</v>
      </c>
      <c r="K131" s="33">
        <v>0.08</v>
      </c>
      <c r="L131" s="55">
        <f>B8</f>
        <v>0</v>
      </c>
      <c r="M131" s="55">
        <f t="shared" si="40"/>
        <v>0</v>
      </c>
      <c r="O131" s="35" t="s">
        <v>39</v>
      </c>
      <c r="P131" s="34">
        <v>0.15</v>
      </c>
      <c r="Q131" s="55">
        <f>B8</f>
        <v>0</v>
      </c>
      <c r="R131" s="58">
        <f t="shared" si="41"/>
        <v>0</v>
      </c>
    </row>
    <row r="132" spans="10:18" x14ac:dyDescent="0.2">
      <c r="J132" s="35" t="s">
        <v>43</v>
      </c>
      <c r="K132" s="33">
        <v>0.08</v>
      </c>
      <c r="L132" s="55">
        <f>B9</f>
        <v>0</v>
      </c>
      <c r="M132" s="55">
        <f t="shared" si="40"/>
        <v>0</v>
      </c>
      <c r="O132" s="35" t="s">
        <v>43</v>
      </c>
      <c r="P132" s="34">
        <v>0.2</v>
      </c>
      <c r="Q132" s="55">
        <f>B9</f>
        <v>0</v>
      </c>
      <c r="R132" s="58">
        <f t="shared" si="41"/>
        <v>0</v>
      </c>
    </row>
    <row r="133" spans="10:18" x14ac:dyDescent="0.2">
      <c r="J133" s="35" t="s">
        <v>28</v>
      </c>
      <c r="K133" s="34">
        <v>0.25</v>
      </c>
      <c r="L133" s="55">
        <f t="shared" ref="L133:L136" si="42">B10</f>
        <v>0</v>
      </c>
      <c r="M133" s="55">
        <f t="shared" si="40"/>
        <v>0</v>
      </c>
      <c r="O133" s="35" t="s">
        <v>28</v>
      </c>
      <c r="P133" s="33">
        <v>0.08</v>
      </c>
      <c r="Q133" s="55">
        <f t="shared" ref="Q133:Q136" si="43">B10</f>
        <v>0</v>
      </c>
      <c r="R133" s="58">
        <f t="shared" si="41"/>
        <v>0</v>
      </c>
    </row>
    <row r="134" spans="10:18" x14ac:dyDescent="0.2">
      <c r="J134" s="35" t="s">
        <v>44</v>
      </c>
      <c r="K134" s="34">
        <v>0.2</v>
      </c>
      <c r="L134" s="55">
        <f t="shared" si="42"/>
        <v>0</v>
      </c>
      <c r="M134" s="55">
        <f t="shared" si="40"/>
        <v>0</v>
      </c>
      <c r="O134" s="35" t="s">
        <v>44</v>
      </c>
      <c r="P134" s="33">
        <v>0.08</v>
      </c>
      <c r="Q134" s="55">
        <f t="shared" si="43"/>
        <v>0</v>
      </c>
      <c r="R134" s="58">
        <f t="shared" si="41"/>
        <v>0</v>
      </c>
    </row>
    <row r="135" spans="10:18" x14ac:dyDescent="0.2">
      <c r="J135" s="35" t="s">
        <v>45</v>
      </c>
      <c r="K135" s="33">
        <v>0.08</v>
      </c>
      <c r="L135" s="55">
        <f t="shared" si="42"/>
        <v>0</v>
      </c>
      <c r="M135" s="55">
        <f t="shared" si="40"/>
        <v>0</v>
      </c>
      <c r="O135" s="35" t="s">
        <v>45</v>
      </c>
      <c r="P135" s="33">
        <v>0.08</v>
      </c>
      <c r="Q135" s="55">
        <f t="shared" si="43"/>
        <v>0</v>
      </c>
      <c r="R135" s="58">
        <f t="shared" si="41"/>
        <v>0</v>
      </c>
    </row>
    <row r="136" spans="10:18" x14ac:dyDescent="0.2">
      <c r="J136" s="35" t="s">
        <v>47</v>
      </c>
      <c r="K136" s="33">
        <v>0.08</v>
      </c>
      <c r="L136" s="55">
        <f t="shared" si="42"/>
        <v>0</v>
      </c>
      <c r="M136" s="55">
        <f t="shared" si="40"/>
        <v>0</v>
      </c>
      <c r="O136" s="35" t="s">
        <v>47</v>
      </c>
      <c r="P136" s="33">
        <v>0.08</v>
      </c>
      <c r="Q136" s="55">
        <f t="shared" si="43"/>
        <v>0</v>
      </c>
      <c r="R136" s="58">
        <f t="shared" ref="R136" si="44">P136*Q136</f>
        <v>0</v>
      </c>
    </row>
    <row r="137" spans="10:18" x14ac:dyDescent="0.2">
      <c r="J137" s="35"/>
      <c r="K137" s="56">
        <f>SUM(K129:K136)</f>
        <v>1</v>
      </c>
      <c r="L137" s="33"/>
      <c r="M137" s="55">
        <f>SUM(M129:M136)</f>
        <v>0</v>
      </c>
      <c r="O137" s="33"/>
      <c r="P137" s="56">
        <f>SUM(P129:P136)</f>
        <v>0.99999999999999978</v>
      </c>
      <c r="Q137" s="33"/>
      <c r="R137" s="58">
        <f>SUM(R129:R136)</f>
        <v>0</v>
      </c>
    </row>
    <row r="139" spans="10:18" x14ac:dyDescent="0.2">
      <c r="J139" s="173" t="s">
        <v>32</v>
      </c>
      <c r="K139" s="174"/>
      <c r="L139" s="174"/>
      <c r="M139" s="175"/>
      <c r="O139" s="173" t="s">
        <v>46</v>
      </c>
      <c r="P139" s="174"/>
      <c r="Q139" s="174"/>
      <c r="R139" s="175"/>
    </row>
    <row r="140" spans="10:18" ht="39.75" customHeight="1" x14ac:dyDescent="0.2">
      <c r="J140" s="31" t="s">
        <v>10</v>
      </c>
      <c r="K140" s="31" t="s">
        <v>11</v>
      </c>
      <c r="L140" s="31" t="s">
        <v>12</v>
      </c>
      <c r="M140" s="31" t="s">
        <v>13</v>
      </c>
      <c r="O140" s="31" t="s">
        <v>10</v>
      </c>
      <c r="P140" s="31" t="s">
        <v>11</v>
      </c>
      <c r="Q140" s="31" t="s">
        <v>12</v>
      </c>
      <c r="R140" s="31" t="s">
        <v>13</v>
      </c>
    </row>
    <row r="141" spans="10:18" x14ac:dyDescent="0.2">
      <c r="J141" s="35" t="s">
        <v>42</v>
      </c>
      <c r="K141" s="34">
        <v>0.25</v>
      </c>
      <c r="L141" s="55">
        <f>B6</f>
        <v>0</v>
      </c>
      <c r="M141" s="58">
        <f t="shared" ref="M141:M147" si="45">K141*L141</f>
        <v>0</v>
      </c>
      <c r="O141" s="35" t="s">
        <v>42</v>
      </c>
      <c r="P141" s="34">
        <v>0.25</v>
      </c>
      <c r="Q141" s="55">
        <f>B6</f>
        <v>0</v>
      </c>
      <c r="R141" s="58">
        <f t="shared" ref="R141:R147" si="46">P141*Q141</f>
        <v>0</v>
      </c>
    </row>
    <row r="142" spans="10:18" ht="24" x14ac:dyDescent="0.2">
      <c r="J142" s="35" t="s">
        <v>14</v>
      </c>
      <c r="K142" s="33">
        <v>0.08</v>
      </c>
      <c r="L142" s="55">
        <f>B7</f>
        <v>0</v>
      </c>
      <c r="M142" s="58">
        <f t="shared" si="45"/>
        <v>0</v>
      </c>
      <c r="O142" s="35" t="s">
        <v>14</v>
      </c>
      <c r="P142" s="33">
        <v>0.08</v>
      </c>
      <c r="Q142" s="55">
        <f>B7</f>
        <v>0</v>
      </c>
      <c r="R142" s="58">
        <f t="shared" si="46"/>
        <v>0</v>
      </c>
    </row>
    <row r="143" spans="10:18" ht="24" x14ac:dyDescent="0.2">
      <c r="J143" s="35" t="s">
        <v>39</v>
      </c>
      <c r="K143" s="34">
        <v>0.15</v>
      </c>
      <c r="L143" s="55">
        <f>B8</f>
        <v>0</v>
      </c>
      <c r="M143" s="58">
        <f t="shared" si="45"/>
        <v>0</v>
      </c>
      <c r="O143" s="35" t="s">
        <v>39</v>
      </c>
      <c r="P143" s="34">
        <v>0.15</v>
      </c>
      <c r="Q143" s="55">
        <f>B8</f>
        <v>0</v>
      </c>
      <c r="R143" s="58">
        <f t="shared" si="46"/>
        <v>0</v>
      </c>
    </row>
    <row r="144" spans="10:18" x14ac:dyDescent="0.2">
      <c r="J144" s="35" t="s">
        <v>43</v>
      </c>
      <c r="K144" s="34">
        <v>0.2</v>
      </c>
      <c r="L144" s="55">
        <f>B9</f>
        <v>0</v>
      </c>
      <c r="M144" s="58">
        <f t="shared" si="45"/>
        <v>0</v>
      </c>
      <c r="O144" s="35" t="s">
        <v>43</v>
      </c>
      <c r="P144" s="34">
        <v>0.2</v>
      </c>
      <c r="Q144" s="55">
        <f>B9</f>
        <v>0</v>
      </c>
      <c r="R144" s="58">
        <f t="shared" si="46"/>
        <v>0</v>
      </c>
    </row>
    <row r="145" spans="10:18" x14ac:dyDescent="0.2">
      <c r="J145" s="35" t="s">
        <v>28</v>
      </c>
      <c r="K145" s="33">
        <v>0.08</v>
      </c>
      <c r="L145" s="55">
        <f t="shared" ref="L145:L148" si="47">B10</f>
        <v>0</v>
      </c>
      <c r="M145" s="58">
        <f t="shared" si="45"/>
        <v>0</v>
      </c>
      <c r="O145" s="35" t="s">
        <v>28</v>
      </c>
      <c r="P145" s="33">
        <v>0.08</v>
      </c>
      <c r="Q145" s="55">
        <f t="shared" ref="Q145:Q148" si="48">B10</f>
        <v>0</v>
      </c>
      <c r="R145" s="58">
        <f t="shared" si="46"/>
        <v>0</v>
      </c>
    </row>
    <row r="146" spans="10:18" x14ac:dyDescent="0.2">
      <c r="J146" s="35" t="s">
        <v>44</v>
      </c>
      <c r="K146" s="33">
        <v>0.08</v>
      </c>
      <c r="L146" s="55">
        <f t="shared" si="47"/>
        <v>0</v>
      </c>
      <c r="M146" s="58">
        <f t="shared" si="45"/>
        <v>0</v>
      </c>
      <c r="O146" s="35" t="s">
        <v>44</v>
      </c>
      <c r="P146" s="33">
        <v>0.08</v>
      </c>
      <c r="Q146" s="55">
        <f t="shared" si="48"/>
        <v>0</v>
      </c>
      <c r="R146" s="58">
        <f t="shared" si="46"/>
        <v>0</v>
      </c>
    </row>
    <row r="147" spans="10:18" x14ac:dyDescent="0.2">
      <c r="J147" s="35" t="s">
        <v>45</v>
      </c>
      <c r="K147" s="33">
        <v>0.08</v>
      </c>
      <c r="L147" s="55">
        <f t="shared" si="47"/>
        <v>0</v>
      </c>
      <c r="M147" s="58">
        <f t="shared" si="45"/>
        <v>0</v>
      </c>
      <c r="O147" s="35" t="s">
        <v>45</v>
      </c>
      <c r="P147" s="33">
        <v>0.08</v>
      </c>
      <c r="Q147" s="55">
        <f t="shared" si="48"/>
        <v>0</v>
      </c>
      <c r="R147" s="58">
        <f t="shared" si="46"/>
        <v>0</v>
      </c>
    </row>
    <row r="148" spans="10:18" x14ac:dyDescent="0.2">
      <c r="J148" s="35" t="s">
        <v>47</v>
      </c>
      <c r="K148" s="33">
        <v>0.08</v>
      </c>
      <c r="L148" s="55">
        <f t="shared" si="47"/>
        <v>0</v>
      </c>
      <c r="M148" s="58">
        <f t="shared" ref="M148" si="49">K148*L148</f>
        <v>0</v>
      </c>
      <c r="O148" s="35" t="s">
        <v>47</v>
      </c>
      <c r="P148" s="33">
        <v>0.08</v>
      </c>
      <c r="Q148" s="55">
        <f t="shared" si="48"/>
        <v>0</v>
      </c>
      <c r="R148" s="58">
        <f t="shared" ref="R148" si="50">P148*Q148</f>
        <v>0</v>
      </c>
    </row>
    <row r="149" spans="10:18" x14ac:dyDescent="0.2">
      <c r="J149" s="33"/>
      <c r="K149" s="56">
        <f>SUM(K141:K148)</f>
        <v>0.99999999999999978</v>
      </c>
      <c r="L149" s="33"/>
      <c r="M149" s="58">
        <f>SUM(M141:M148)</f>
        <v>0</v>
      </c>
      <c r="O149" s="33"/>
      <c r="P149" s="56">
        <f>SUM(P141:P148)</f>
        <v>0.99999999999999978</v>
      </c>
      <c r="Q149" s="33"/>
      <c r="R149" s="58">
        <f>SUM(R141:R148)</f>
        <v>0</v>
      </c>
    </row>
    <row r="151" spans="10:18" x14ac:dyDescent="0.2">
      <c r="J151" s="173" t="s">
        <v>35</v>
      </c>
      <c r="K151" s="174"/>
      <c r="L151" s="174"/>
      <c r="M151" s="175"/>
      <c r="O151" s="173" t="s">
        <v>34</v>
      </c>
      <c r="P151" s="174"/>
      <c r="Q151" s="174"/>
      <c r="R151" s="175"/>
    </row>
    <row r="152" spans="10:18" ht="28.5" customHeight="1" x14ac:dyDescent="0.2">
      <c r="J152" s="31" t="s">
        <v>10</v>
      </c>
      <c r="K152" s="31" t="s">
        <v>11</v>
      </c>
      <c r="L152" s="31" t="s">
        <v>12</v>
      </c>
      <c r="M152" s="31" t="s">
        <v>13</v>
      </c>
      <c r="O152" s="31" t="s">
        <v>10</v>
      </c>
      <c r="P152" s="31" t="s">
        <v>11</v>
      </c>
      <c r="Q152" s="31" t="s">
        <v>12</v>
      </c>
      <c r="R152" s="31" t="s">
        <v>13</v>
      </c>
    </row>
    <row r="153" spans="10:18" x14ac:dyDescent="0.2">
      <c r="J153" s="35" t="s">
        <v>42</v>
      </c>
      <c r="K153" s="34">
        <v>0.25</v>
      </c>
      <c r="L153" s="55">
        <f>B6</f>
        <v>0</v>
      </c>
      <c r="M153" s="56">
        <f t="shared" ref="M153:M159" si="51">K153*L153</f>
        <v>0</v>
      </c>
      <c r="O153" s="35" t="s">
        <v>42</v>
      </c>
      <c r="P153" s="34">
        <v>0.25</v>
      </c>
      <c r="Q153" s="55">
        <f>B6</f>
        <v>0</v>
      </c>
      <c r="R153" s="56">
        <f t="shared" ref="R153:R159" si="52">P153*Q153</f>
        <v>0</v>
      </c>
    </row>
    <row r="154" spans="10:18" ht="24" x14ac:dyDescent="0.2">
      <c r="J154" s="35" t="s">
        <v>14</v>
      </c>
      <c r="K154" s="33">
        <v>0.08</v>
      </c>
      <c r="L154" s="55">
        <f>B7</f>
        <v>0</v>
      </c>
      <c r="M154" s="56">
        <f t="shared" si="51"/>
        <v>0</v>
      </c>
      <c r="O154" s="35" t="s">
        <v>14</v>
      </c>
      <c r="P154" s="33">
        <v>0.08</v>
      </c>
      <c r="Q154" s="55">
        <f>B7</f>
        <v>0</v>
      </c>
      <c r="R154" s="56">
        <f t="shared" si="52"/>
        <v>0</v>
      </c>
    </row>
    <row r="155" spans="10:18" ht="24" x14ac:dyDescent="0.2">
      <c r="J155" s="35" t="s">
        <v>39</v>
      </c>
      <c r="K155" s="34">
        <v>0.15</v>
      </c>
      <c r="L155" s="55">
        <f>B8</f>
        <v>0</v>
      </c>
      <c r="M155" s="56">
        <f t="shared" si="51"/>
        <v>0</v>
      </c>
      <c r="O155" s="35" t="s">
        <v>39</v>
      </c>
      <c r="P155" s="34">
        <v>0.15</v>
      </c>
      <c r="Q155" s="55">
        <f>B8</f>
        <v>0</v>
      </c>
      <c r="R155" s="56">
        <f t="shared" si="52"/>
        <v>0</v>
      </c>
    </row>
    <row r="156" spans="10:18" x14ac:dyDescent="0.2">
      <c r="J156" s="35" t="s">
        <v>43</v>
      </c>
      <c r="K156" s="34">
        <v>0.2</v>
      </c>
      <c r="L156" s="55">
        <f>B9</f>
        <v>0</v>
      </c>
      <c r="M156" s="56">
        <f t="shared" si="51"/>
        <v>0</v>
      </c>
      <c r="O156" s="35" t="s">
        <v>43</v>
      </c>
      <c r="P156" s="34">
        <v>0.2</v>
      </c>
      <c r="Q156" s="55">
        <f>B9</f>
        <v>0</v>
      </c>
      <c r="R156" s="56">
        <f t="shared" si="52"/>
        <v>0</v>
      </c>
    </row>
    <row r="157" spans="10:18" x14ac:dyDescent="0.2">
      <c r="J157" s="35" t="s">
        <v>28</v>
      </c>
      <c r="K157" s="33">
        <v>0.08</v>
      </c>
      <c r="L157" s="55">
        <f t="shared" ref="L157:L160" si="53">B10</f>
        <v>0</v>
      </c>
      <c r="M157" s="56">
        <f t="shared" si="51"/>
        <v>0</v>
      </c>
      <c r="O157" s="35" t="s">
        <v>28</v>
      </c>
      <c r="P157" s="33">
        <v>0.08</v>
      </c>
      <c r="Q157" s="55">
        <f t="shared" ref="Q157:Q160" si="54">B10</f>
        <v>0</v>
      </c>
      <c r="R157" s="56">
        <f t="shared" si="52"/>
        <v>0</v>
      </c>
    </row>
    <row r="158" spans="10:18" x14ac:dyDescent="0.2">
      <c r="J158" s="35" t="s">
        <v>44</v>
      </c>
      <c r="K158" s="33">
        <v>0.08</v>
      </c>
      <c r="L158" s="55">
        <f t="shared" si="53"/>
        <v>0</v>
      </c>
      <c r="M158" s="56">
        <f t="shared" si="51"/>
        <v>0</v>
      </c>
      <c r="O158" s="35" t="s">
        <v>44</v>
      </c>
      <c r="P158" s="33">
        <v>0.08</v>
      </c>
      <c r="Q158" s="55">
        <f t="shared" si="54"/>
        <v>0</v>
      </c>
      <c r="R158" s="56">
        <f t="shared" si="52"/>
        <v>0</v>
      </c>
    </row>
    <row r="159" spans="10:18" x14ac:dyDescent="0.2">
      <c r="J159" s="35" t="s">
        <v>45</v>
      </c>
      <c r="K159" s="33">
        <v>0.08</v>
      </c>
      <c r="L159" s="55">
        <f t="shared" si="53"/>
        <v>0</v>
      </c>
      <c r="M159" s="56">
        <f t="shared" si="51"/>
        <v>0</v>
      </c>
      <c r="O159" s="35" t="s">
        <v>45</v>
      </c>
      <c r="P159" s="33">
        <v>0.08</v>
      </c>
      <c r="Q159" s="55">
        <f t="shared" si="54"/>
        <v>0</v>
      </c>
      <c r="R159" s="56">
        <f t="shared" si="52"/>
        <v>0</v>
      </c>
    </row>
    <row r="160" spans="10:18" x14ac:dyDescent="0.2">
      <c r="J160" s="35" t="s">
        <v>47</v>
      </c>
      <c r="K160" s="33">
        <v>0.08</v>
      </c>
      <c r="L160" s="55">
        <f t="shared" si="53"/>
        <v>0</v>
      </c>
      <c r="M160" s="56">
        <f t="shared" ref="M160" si="55">K160*L160</f>
        <v>0</v>
      </c>
      <c r="O160" s="35" t="s">
        <v>47</v>
      </c>
      <c r="P160" s="33">
        <v>0.08</v>
      </c>
      <c r="Q160" s="55">
        <f t="shared" si="54"/>
        <v>0</v>
      </c>
      <c r="R160" s="56">
        <f t="shared" ref="R160" si="56">P160*Q160</f>
        <v>0</v>
      </c>
    </row>
    <row r="161" spans="10:18" x14ac:dyDescent="0.2">
      <c r="J161" s="33"/>
      <c r="K161" s="56">
        <f>SUM(K153:K160)</f>
        <v>0.99999999999999978</v>
      </c>
      <c r="L161" s="33"/>
      <c r="M161" s="56">
        <f>SUM(M153:M160)</f>
        <v>0</v>
      </c>
      <c r="O161" s="33"/>
      <c r="P161" s="56">
        <f>SUM(P153:P160)</f>
        <v>0.99999999999999978</v>
      </c>
      <c r="Q161" s="33"/>
      <c r="R161" s="56">
        <f>SUM(R153:R160)</f>
        <v>0</v>
      </c>
    </row>
    <row r="163" spans="10:18" x14ac:dyDescent="0.2">
      <c r="J163" s="188" t="s">
        <v>124</v>
      </c>
      <c r="K163" s="188"/>
      <c r="L163" s="188"/>
      <c r="M163" s="188"/>
      <c r="O163" s="176" t="s">
        <v>125</v>
      </c>
      <c r="P163" s="176"/>
      <c r="Q163" s="176"/>
      <c r="R163" s="176"/>
    </row>
    <row r="164" spans="10:18" ht="33" customHeight="1" x14ac:dyDescent="0.2">
      <c r="J164" s="31" t="s">
        <v>10</v>
      </c>
      <c r="K164" s="31" t="s">
        <v>11</v>
      </c>
      <c r="L164" s="31" t="s">
        <v>12</v>
      </c>
      <c r="M164" s="31" t="s">
        <v>13</v>
      </c>
      <c r="O164" s="31" t="s">
        <v>10</v>
      </c>
      <c r="P164" s="31" t="s">
        <v>11</v>
      </c>
      <c r="Q164" s="31" t="s">
        <v>12</v>
      </c>
      <c r="R164" s="31" t="s">
        <v>13</v>
      </c>
    </row>
    <row r="165" spans="10:18" x14ac:dyDescent="0.2">
      <c r="J165" s="35" t="s">
        <v>42</v>
      </c>
      <c r="K165" s="34">
        <v>0.2</v>
      </c>
      <c r="L165" s="55">
        <f>B6</f>
        <v>0</v>
      </c>
      <c r="M165" s="56">
        <f>K165*L165</f>
        <v>0</v>
      </c>
      <c r="O165" s="35" t="s">
        <v>42</v>
      </c>
      <c r="P165" s="34">
        <v>0.25</v>
      </c>
      <c r="Q165" s="55">
        <f>B6</f>
        <v>0</v>
      </c>
      <c r="R165" s="56">
        <f>P165*Q165</f>
        <v>0</v>
      </c>
    </row>
    <row r="166" spans="10:18" ht="24" x14ac:dyDescent="0.2">
      <c r="J166" s="35" t="s">
        <v>14</v>
      </c>
      <c r="K166" s="34">
        <v>0.25</v>
      </c>
      <c r="L166" s="55">
        <f>B7</f>
        <v>0</v>
      </c>
      <c r="M166" s="56">
        <f t="shared" ref="M166:M172" si="57">K166*L166</f>
        <v>0</v>
      </c>
      <c r="O166" s="35" t="s">
        <v>14</v>
      </c>
      <c r="P166" s="34">
        <v>0.1</v>
      </c>
      <c r="Q166" s="55">
        <f>B7</f>
        <v>0</v>
      </c>
      <c r="R166" s="56">
        <f t="shared" ref="R166:R172" si="58">P166*Q166</f>
        <v>0</v>
      </c>
    </row>
    <row r="167" spans="10:18" ht="24" x14ac:dyDescent="0.2">
      <c r="J167" s="35" t="s">
        <v>39</v>
      </c>
      <c r="K167" s="33">
        <v>0.08</v>
      </c>
      <c r="L167" s="55">
        <f>B8</f>
        <v>0</v>
      </c>
      <c r="M167" s="56">
        <f t="shared" si="57"/>
        <v>0</v>
      </c>
      <c r="O167" s="35" t="s">
        <v>39</v>
      </c>
      <c r="P167" s="33">
        <v>0.2</v>
      </c>
      <c r="Q167" s="55">
        <f>B8</f>
        <v>0</v>
      </c>
      <c r="R167" s="56">
        <f t="shared" si="58"/>
        <v>0</v>
      </c>
    </row>
    <row r="168" spans="10:18" x14ac:dyDescent="0.2">
      <c r="J168" s="35" t="s">
        <v>43</v>
      </c>
      <c r="K168" s="33">
        <v>7.0000000000000007E-2</v>
      </c>
      <c r="L168" s="55">
        <f>B9</f>
        <v>0</v>
      </c>
      <c r="M168" s="56">
        <f t="shared" si="57"/>
        <v>0</v>
      </c>
      <c r="O168" s="35" t="s">
        <v>43</v>
      </c>
      <c r="P168" s="33">
        <v>0.05</v>
      </c>
      <c r="Q168" s="55">
        <f>B9</f>
        <v>0</v>
      </c>
      <c r="R168" s="56">
        <f t="shared" si="58"/>
        <v>0</v>
      </c>
    </row>
    <row r="169" spans="10:18" x14ac:dyDescent="0.2">
      <c r="J169" s="35" t="s">
        <v>28</v>
      </c>
      <c r="K169" s="33">
        <v>0.05</v>
      </c>
      <c r="L169" s="55">
        <f t="shared" ref="L169:L172" si="59">B10</f>
        <v>0</v>
      </c>
      <c r="M169" s="56">
        <f t="shared" si="57"/>
        <v>0</v>
      </c>
      <c r="O169" s="35" t="s">
        <v>28</v>
      </c>
      <c r="P169" s="34">
        <v>0.15</v>
      </c>
      <c r="Q169" s="55">
        <f t="shared" ref="Q169:Q172" si="60">B10</f>
        <v>0</v>
      </c>
      <c r="R169" s="56">
        <f t="shared" si="58"/>
        <v>0</v>
      </c>
    </row>
    <row r="170" spans="10:18" x14ac:dyDescent="0.2">
      <c r="J170" s="35" t="s">
        <v>44</v>
      </c>
      <c r="K170" s="33">
        <v>0.05</v>
      </c>
      <c r="L170" s="55">
        <f t="shared" si="59"/>
        <v>0</v>
      </c>
      <c r="M170" s="56">
        <f t="shared" si="57"/>
        <v>0</v>
      </c>
      <c r="O170" s="35" t="s">
        <v>44</v>
      </c>
      <c r="P170" s="33">
        <v>0.05</v>
      </c>
      <c r="Q170" s="55">
        <f t="shared" si="60"/>
        <v>0</v>
      </c>
      <c r="R170" s="56">
        <f t="shared" si="58"/>
        <v>0</v>
      </c>
    </row>
    <row r="171" spans="10:18" x14ac:dyDescent="0.2">
      <c r="J171" s="35" t="s">
        <v>45</v>
      </c>
      <c r="K171" s="33">
        <v>0.05</v>
      </c>
      <c r="L171" s="55">
        <f t="shared" si="59"/>
        <v>0</v>
      </c>
      <c r="M171" s="56">
        <f t="shared" si="57"/>
        <v>0</v>
      </c>
      <c r="O171" s="35" t="s">
        <v>45</v>
      </c>
      <c r="P171" s="33">
        <v>0.05</v>
      </c>
      <c r="Q171" s="55">
        <f t="shared" si="60"/>
        <v>0</v>
      </c>
      <c r="R171" s="56">
        <f t="shared" si="58"/>
        <v>0</v>
      </c>
    </row>
    <row r="172" spans="10:18" x14ac:dyDescent="0.2">
      <c r="J172" s="35" t="s">
        <v>47</v>
      </c>
      <c r="K172" s="33">
        <v>0.25</v>
      </c>
      <c r="L172" s="55">
        <f t="shared" si="59"/>
        <v>0</v>
      </c>
      <c r="M172" s="56">
        <f t="shared" si="57"/>
        <v>0</v>
      </c>
      <c r="O172" s="35" t="s">
        <v>47</v>
      </c>
      <c r="P172" s="33">
        <v>0.5</v>
      </c>
      <c r="Q172" s="55">
        <f t="shared" si="60"/>
        <v>0</v>
      </c>
      <c r="R172" s="56">
        <f t="shared" si="58"/>
        <v>0</v>
      </c>
    </row>
    <row r="173" spans="10:18" x14ac:dyDescent="0.2">
      <c r="J173" s="35"/>
      <c r="K173" s="56">
        <f>SUM(K165:K172)</f>
        <v>1.0000000000000002</v>
      </c>
      <c r="L173" s="33"/>
      <c r="M173" s="56">
        <f>SUM(M165:M172)</f>
        <v>0</v>
      </c>
      <c r="O173" s="35"/>
      <c r="P173" s="56">
        <f>SUM(P165:P172)</f>
        <v>1.35</v>
      </c>
      <c r="Q173" s="33"/>
      <c r="R173" s="56">
        <f>SUM(R165:R172)</f>
        <v>0</v>
      </c>
    </row>
    <row r="175" spans="10:18" x14ac:dyDescent="0.2">
      <c r="J175" s="176" t="s">
        <v>116</v>
      </c>
      <c r="K175" s="176"/>
      <c r="L175" s="176"/>
      <c r="M175" s="176"/>
      <c r="O175" s="176" t="s">
        <v>109</v>
      </c>
      <c r="P175" s="176"/>
      <c r="Q175" s="176"/>
      <c r="R175" s="176"/>
    </row>
    <row r="176" spans="10:18" ht="36" x14ac:dyDescent="0.2">
      <c r="J176" s="31" t="s">
        <v>10</v>
      </c>
      <c r="K176" s="31" t="s">
        <v>11</v>
      </c>
      <c r="L176" s="31" t="s">
        <v>12</v>
      </c>
      <c r="M176" s="31" t="s">
        <v>13</v>
      </c>
      <c r="O176" s="31" t="s">
        <v>10</v>
      </c>
      <c r="P176" s="31" t="s">
        <v>11</v>
      </c>
      <c r="Q176" s="31" t="s">
        <v>12</v>
      </c>
      <c r="R176" s="31" t="s">
        <v>13</v>
      </c>
    </row>
    <row r="177" spans="10:18" ht="24.75" customHeight="1" x14ac:dyDescent="0.2">
      <c r="J177" s="35" t="s">
        <v>42</v>
      </c>
      <c r="K177" s="124">
        <v>0.15</v>
      </c>
      <c r="L177" s="56">
        <f>B6</f>
        <v>0</v>
      </c>
      <c r="M177" s="55">
        <f>K177*L177</f>
        <v>0</v>
      </c>
      <c r="N177" s="1"/>
      <c r="O177" s="35" t="s">
        <v>42</v>
      </c>
      <c r="P177" s="32">
        <v>0.08</v>
      </c>
      <c r="Q177" s="56">
        <f>B6</f>
        <v>0</v>
      </c>
      <c r="R177" s="55">
        <f t="shared" ref="R177:R181" si="61">P177*Q177</f>
        <v>0</v>
      </c>
    </row>
    <row r="178" spans="10:18" ht="24" x14ac:dyDescent="0.2">
      <c r="J178" s="35" t="s">
        <v>14</v>
      </c>
      <c r="K178" s="124">
        <v>0.2</v>
      </c>
      <c r="L178" s="56">
        <f>B7</f>
        <v>0</v>
      </c>
      <c r="M178" s="55">
        <f t="shared" ref="M178:M184" si="62">K178*L178</f>
        <v>0</v>
      </c>
      <c r="N178" s="1"/>
      <c r="O178" s="35" t="s">
        <v>14</v>
      </c>
      <c r="P178" s="34">
        <v>0.2</v>
      </c>
      <c r="Q178" s="56">
        <f>B7</f>
        <v>0</v>
      </c>
      <c r="R178" s="55">
        <f t="shared" si="61"/>
        <v>0</v>
      </c>
    </row>
    <row r="179" spans="10:18" ht="24" x14ac:dyDescent="0.2">
      <c r="J179" s="35" t="s">
        <v>39</v>
      </c>
      <c r="K179" s="128">
        <v>0.08</v>
      </c>
      <c r="L179" s="56">
        <f>B8</f>
        <v>0</v>
      </c>
      <c r="M179" s="55">
        <f t="shared" si="62"/>
        <v>0</v>
      </c>
      <c r="N179" s="1"/>
      <c r="O179" s="35" t="s">
        <v>39</v>
      </c>
      <c r="P179" s="32">
        <v>0.08</v>
      </c>
      <c r="Q179" s="56">
        <f>B8</f>
        <v>0</v>
      </c>
      <c r="R179" s="55">
        <f t="shared" si="61"/>
        <v>0</v>
      </c>
    </row>
    <row r="180" spans="10:18" x14ac:dyDescent="0.2">
      <c r="J180" s="35" t="s">
        <v>43</v>
      </c>
      <c r="K180" s="124">
        <v>0.08</v>
      </c>
      <c r="L180" s="56">
        <f>B9</f>
        <v>0</v>
      </c>
      <c r="M180" s="55">
        <f t="shared" si="62"/>
        <v>0</v>
      </c>
      <c r="N180" s="1"/>
      <c r="O180" s="35" t="s">
        <v>43</v>
      </c>
      <c r="P180" s="32">
        <v>0.08</v>
      </c>
      <c r="Q180" s="56">
        <f>B9</f>
        <v>0</v>
      </c>
      <c r="R180" s="55">
        <f t="shared" si="61"/>
        <v>0</v>
      </c>
    </row>
    <row r="181" spans="10:18" x14ac:dyDescent="0.2">
      <c r="J181" s="35" t="s">
        <v>28</v>
      </c>
      <c r="K181" s="128">
        <v>0.08</v>
      </c>
      <c r="L181" s="56">
        <f t="shared" ref="L181:L184" si="63">B10</f>
        <v>0</v>
      </c>
      <c r="M181" s="55">
        <f t="shared" si="62"/>
        <v>0</v>
      </c>
      <c r="N181" s="1"/>
      <c r="O181" s="35" t="s">
        <v>28</v>
      </c>
      <c r="P181" s="32">
        <v>0.08</v>
      </c>
      <c r="Q181" s="56">
        <f t="shared" ref="Q181:Q184" si="64">B10</f>
        <v>0</v>
      </c>
      <c r="R181" s="55">
        <f t="shared" si="61"/>
        <v>0</v>
      </c>
    </row>
    <row r="182" spans="10:18" x14ac:dyDescent="0.2">
      <c r="J182" s="35" t="s">
        <v>44</v>
      </c>
      <c r="K182" s="128">
        <v>0.08</v>
      </c>
      <c r="L182" s="56">
        <f t="shared" si="63"/>
        <v>0</v>
      </c>
      <c r="M182" s="55">
        <f t="shared" si="62"/>
        <v>0</v>
      </c>
      <c r="N182" s="1"/>
      <c r="O182" s="35" t="s">
        <v>44</v>
      </c>
      <c r="P182" s="34">
        <v>0.25</v>
      </c>
      <c r="Q182" s="56">
        <f t="shared" si="64"/>
        <v>0</v>
      </c>
      <c r="R182" s="55">
        <f t="shared" ref="R182:R184" si="65">P182*Q182</f>
        <v>0</v>
      </c>
    </row>
    <row r="183" spans="10:18" x14ac:dyDescent="0.2">
      <c r="J183" s="35" t="s">
        <v>45</v>
      </c>
      <c r="K183" s="34">
        <v>0.25</v>
      </c>
      <c r="L183" s="56">
        <f t="shared" si="63"/>
        <v>0</v>
      </c>
      <c r="M183" s="55">
        <f t="shared" si="62"/>
        <v>0</v>
      </c>
      <c r="N183" s="1"/>
      <c r="O183" s="35" t="s">
        <v>45</v>
      </c>
      <c r="P183" s="34">
        <v>0.15</v>
      </c>
      <c r="Q183" s="56">
        <f t="shared" si="64"/>
        <v>0</v>
      </c>
      <c r="R183" s="55">
        <f t="shared" si="65"/>
        <v>0</v>
      </c>
    </row>
    <row r="184" spans="10:18" x14ac:dyDescent="0.2">
      <c r="J184" s="35" t="s">
        <v>47</v>
      </c>
      <c r="K184" s="32">
        <v>0.08</v>
      </c>
      <c r="L184" s="56">
        <f t="shared" si="63"/>
        <v>0</v>
      </c>
      <c r="M184" s="55">
        <f t="shared" si="62"/>
        <v>0</v>
      </c>
      <c r="N184" s="1"/>
      <c r="O184" s="35" t="s">
        <v>47</v>
      </c>
      <c r="P184" s="32">
        <v>0.08</v>
      </c>
      <c r="Q184" s="56">
        <f t="shared" si="64"/>
        <v>0</v>
      </c>
      <c r="R184" s="55">
        <f t="shared" si="65"/>
        <v>0</v>
      </c>
    </row>
    <row r="185" spans="10:18" x14ac:dyDescent="0.2">
      <c r="J185" s="35"/>
      <c r="K185" s="56">
        <f>SUM(K177:K184)</f>
        <v>0.99999999999999989</v>
      </c>
      <c r="L185" s="33">
        <v>0</v>
      </c>
      <c r="M185" s="55">
        <f>SUM(M177:M184)</f>
        <v>0</v>
      </c>
      <c r="N185" s="1"/>
      <c r="O185" s="35"/>
      <c r="P185" s="56">
        <f>SUM(P177:P184)</f>
        <v>1</v>
      </c>
      <c r="Q185" s="33"/>
      <c r="R185" s="55">
        <f>SUM(R177:R184)</f>
        <v>0</v>
      </c>
    </row>
    <row r="186" spans="10:18" x14ac:dyDescent="0.2">
      <c r="J186" s="1"/>
      <c r="K186" s="1"/>
      <c r="L186" s="1"/>
      <c r="M186" s="1"/>
      <c r="N186" s="1"/>
      <c r="O186" s="1"/>
      <c r="P186" s="1"/>
      <c r="Q186" s="1"/>
      <c r="R186" s="1"/>
    </row>
    <row r="187" spans="10:18" x14ac:dyDescent="0.2">
      <c r="J187" s="188" t="s">
        <v>119</v>
      </c>
      <c r="K187" s="188"/>
      <c r="L187" s="188"/>
      <c r="M187" s="188"/>
    </row>
    <row r="188" spans="10:18" ht="24" x14ac:dyDescent="0.2">
      <c r="J188" s="31" t="s">
        <v>10</v>
      </c>
      <c r="K188" s="31" t="s">
        <v>11</v>
      </c>
      <c r="L188" s="31" t="s">
        <v>12</v>
      </c>
      <c r="M188" s="31" t="s">
        <v>13</v>
      </c>
    </row>
    <row r="189" spans="10:18" x14ac:dyDescent="0.2">
      <c r="J189" s="35" t="s">
        <v>42</v>
      </c>
      <c r="K189" s="33">
        <v>0.2</v>
      </c>
      <c r="L189" s="32">
        <f t="shared" ref="L189:L196" si="66">B6</f>
        <v>0</v>
      </c>
      <c r="M189" s="33">
        <f t="shared" ref="M189:M196" si="67">K189*L189</f>
        <v>0</v>
      </c>
    </row>
    <row r="190" spans="10:18" ht="24" x14ac:dyDescent="0.2">
      <c r="J190" s="35" t="s">
        <v>14</v>
      </c>
      <c r="K190" s="33">
        <v>0.25</v>
      </c>
      <c r="L190" s="32">
        <f t="shared" si="66"/>
        <v>0</v>
      </c>
      <c r="M190" s="33">
        <f t="shared" si="67"/>
        <v>0</v>
      </c>
    </row>
    <row r="191" spans="10:18" ht="24" x14ac:dyDescent="0.2">
      <c r="J191" s="35" t="s">
        <v>39</v>
      </c>
      <c r="K191" s="33">
        <v>0.2</v>
      </c>
      <c r="L191" s="32">
        <f t="shared" si="66"/>
        <v>0</v>
      </c>
      <c r="M191" s="33">
        <f t="shared" si="67"/>
        <v>0</v>
      </c>
    </row>
    <row r="192" spans="10:18" x14ac:dyDescent="0.2">
      <c r="J192" s="35" t="s">
        <v>43</v>
      </c>
      <c r="K192" s="33">
        <v>0.05</v>
      </c>
      <c r="L192" s="32">
        <f t="shared" si="66"/>
        <v>0</v>
      </c>
      <c r="M192" s="33">
        <f t="shared" si="67"/>
        <v>0</v>
      </c>
    </row>
    <row r="193" spans="10:13" x14ac:dyDescent="0.2">
      <c r="J193" s="35" t="s">
        <v>28</v>
      </c>
      <c r="K193" s="33">
        <v>0.05</v>
      </c>
      <c r="L193" s="32">
        <f t="shared" si="66"/>
        <v>0</v>
      </c>
      <c r="M193" s="33">
        <f t="shared" si="67"/>
        <v>0</v>
      </c>
    </row>
    <row r="194" spans="10:13" x14ac:dyDescent="0.2">
      <c r="J194" s="35" t="s">
        <v>44</v>
      </c>
      <c r="K194" s="33">
        <v>0.03</v>
      </c>
      <c r="L194" s="32">
        <f t="shared" si="66"/>
        <v>0</v>
      </c>
      <c r="M194" s="33">
        <f t="shared" si="67"/>
        <v>0</v>
      </c>
    </row>
    <row r="195" spans="10:13" x14ac:dyDescent="0.2">
      <c r="J195" s="35" t="s">
        <v>45</v>
      </c>
      <c r="K195" s="33">
        <v>0.02</v>
      </c>
      <c r="L195" s="32">
        <f t="shared" si="66"/>
        <v>0</v>
      </c>
      <c r="M195" s="33">
        <f t="shared" si="67"/>
        <v>0</v>
      </c>
    </row>
    <row r="196" spans="10:13" x14ac:dyDescent="0.2">
      <c r="J196" s="35" t="s">
        <v>47</v>
      </c>
      <c r="K196" s="33">
        <v>0.2</v>
      </c>
      <c r="L196" s="32">
        <f t="shared" si="66"/>
        <v>0</v>
      </c>
      <c r="M196" s="33">
        <f t="shared" si="67"/>
        <v>0</v>
      </c>
    </row>
    <row r="197" spans="10:13" x14ac:dyDescent="0.2">
      <c r="J197" s="35"/>
      <c r="K197" s="33">
        <f>SUM(K189:K196)</f>
        <v>1.0000000000000002</v>
      </c>
      <c r="L197" s="33"/>
      <c r="M197" s="33">
        <f>SUM(M189:M196)</f>
        <v>0</v>
      </c>
    </row>
  </sheetData>
  <protectedRanges>
    <protectedRange sqref="B6:B13" name="Rango1"/>
  </protectedRanges>
  <customSheetViews>
    <customSheetView guid="{51A70393-67F5-4ECB-B62F-3F364927F905}" scale="110" hiddenColumns="1">
      <pane xSplit="6" ySplit="7" topLeftCell="G8" activePane="bottomRight" state="frozen"/>
      <selection pane="bottomRight" activeCell="Z16" sqref="Z16"/>
      <pageMargins left="0.74803149606299213" right="0.74803149606299213" top="0.98425196850393704" bottom="0.98425196850393704" header="0" footer="0"/>
      <printOptions horizontalCentered="1" verticalCentered="1"/>
      <pageSetup paperSize="510" scale="70" orientation="portrait" r:id="rId1"/>
      <headerFooter alignWithMargins="0"/>
    </customSheetView>
  </customSheetViews>
  <mergeCells count="42">
    <mergeCell ref="D38:E38"/>
    <mergeCell ref="D39:E39"/>
    <mergeCell ref="J187:M187"/>
    <mergeCell ref="D37:E37"/>
    <mergeCell ref="J67:M67"/>
    <mergeCell ref="J6:M6"/>
    <mergeCell ref="O6:R6"/>
    <mergeCell ref="J18:M18"/>
    <mergeCell ref="O18:R18"/>
    <mergeCell ref="H21:H34"/>
    <mergeCell ref="H6:H13"/>
    <mergeCell ref="H14:H20"/>
    <mergeCell ref="J91:M91"/>
    <mergeCell ref="O91:R91"/>
    <mergeCell ref="J103:M103"/>
    <mergeCell ref="O103:R103"/>
    <mergeCell ref="J115:M115"/>
    <mergeCell ref="J32:M32"/>
    <mergeCell ref="O32:R32"/>
    <mergeCell ref="O55:R55"/>
    <mergeCell ref="J79:M79"/>
    <mergeCell ref="J43:M43"/>
    <mergeCell ref="O43:R43"/>
    <mergeCell ref="J55:M55"/>
    <mergeCell ref="O67:R67"/>
    <mergeCell ref="O79:R79"/>
    <mergeCell ref="A1:H1"/>
    <mergeCell ref="A2:H2"/>
    <mergeCell ref="A3:H3"/>
    <mergeCell ref="A4:H4"/>
    <mergeCell ref="A5:B5"/>
    <mergeCell ref="O115:R115"/>
    <mergeCell ref="J127:M127"/>
    <mergeCell ref="O127:R127"/>
    <mergeCell ref="O175:R175"/>
    <mergeCell ref="J151:M151"/>
    <mergeCell ref="O151:R151"/>
    <mergeCell ref="O139:R139"/>
    <mergeCell ref="J139:M139"/>
    <mergeCell ref="J175:M175"/>
    <mergeCell ref="O163:R163"/>
    <mergeCell ref="J163:M16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5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tabColor theme="6" tint="-0.499984740745262"/>
  </sheetPr>
  <dimension ref="A1:AK177"/>
  <sheetViews>
    <sheetView zoomScale="80" zoomScaleNormal="80" workbookViewId="0">
      <selection activeCell="AO19" sqref="AO19"/>
    </sheetView>
  </sheetViews>
  <sheetFormatPr baseColWidth="10" defaultColWidth="11.42578125" defaultRowHeight="12.75" x14ac:dyDescent="0.2"/>
  <cols>
    <col min="1" max="1" width="15.7109375" style="59" customWidth="1"/>
    <col min="2" max="2" width="9.85546875" style="59" customWidth="1"/>
    <col min="3" max="3" width="3.42578125" style="59" customWidth="1"/>
    <col min="4" max="4" width="14.7109375" style="59" customWidth="1"/>
    <col min="5" max="5" width="36.140625" style="59" customWidth="1"/>
    <col min="6" max="6" width="15" style="59" customWidth="1"/>
    <col min="7" max="7" width="25.140625" style="59" customWidth="1"/>
    <col min="8" max="8" width="29.140625" style="59" customWidth="1"/>
    <col min="9" max="9" width="3.28515625" style="59" customWidth="1"/>
    <col min="10" max="10" width="19.7109375" style="59" hidden="1" customWidth="1"/>
    <col min="11" max="11" width="8.7109375" style="65" hidden="1" customWidth="1"/>
    <col min="12" max="12" width="14.85546875" style="65" hidden="1" customWidth="1"/>
    <col min="13" max="13" width="17.28515625" style="65" hidden="1" customWidth="1"/>
    <col min="14" max="14" width="6.5703125" style="59" hidden="1" customWidth="1"/>
    <col min="15" max="15" width="12.28515625" style="59" hidden="1" customWidth="1"/>
    <col min="16" max="16" width="9.5703125" style="65" hidden="1" customWidth="1"/>
    <col min="17" max="17" width="9.85546875" style="65" hidden="1" customWidth="1"/>
    <col min="18" max="18" width="20.5703125" style="65" hidden="1" customWidth="1"/>
    <col min="19" max="19" width="18.7109375" style="59" hidden="1" customWidth="1"/>
    <col min="20" max="20" width="12.85546875" style="59" hidden="1" customWidth="1"/>
    <col min="21" max="21" width="9.7109375" style="59" hidden="1" customWidth="1"/>
    <col min="22" max="22" width="11.42578125" style="59" hidden="1" customWidth="1"/>
    <col min="23" max="23" width="15" style="59" hidden="1" customWidth="1"/>
    <col min="24" max="24" width="8.140625" style="59" hidden="1" customWidth="1"/>
    <col min="25" max="25" width="9.5703125" style="59" hidden="1" customWidth="1"/>
    <col min="26" max="26" width="9.7109375" style="59" hidden="1" customWidth="1"/>
    <col min="27" max="27" width="9.5703125" style="59" hidden="1" customWidth="1"/>
    <col min="28" max="28" width="8.85546875" style="59" hidden="1" customWidth="1"/>
    <col min="29" max="29" width="7.85546875" style="59" hidden="1" customWidth="1"/>
    <col min="30" max="30" width="8.42578125" style="59" hidden="1" customWidth="1"/>
    <col min="31" max="31" width="5.5703125" style="59" hidden="1" customWidth="1"/>
    <col min="32" max="32" width="4.7109375" style="59" hidden="1" customWidth="1"/>
    <col min="33" max="33" width="23.85546875" style="59" hidden="1" customWidth="1"/>
    <col min="34" max="34" width="17" style="59" hidden="1" customWidth="1"/>
    <col min="35" max="37" width="11.42578125" style="59" hidden="1" customWidth="1"/>
    <col min="38" max="45" width="11.42578125" style="59" customWidth="1"/>
    <col min="46" max="16384" width="11.42578125" style="59"/>
  </cols>
  <sheetData>
    <row r="1" spans="1:23" ht="20.25" customHeight="1" x14ac:dyDescent="0.2">
      <c r="A1" s="177" t="s">
        <v>0</v>
      </c>
      <c r="B1" s="178"/>
      <c r="C1" s="178"/>
      <c r="D1" s="178"/>
      <c r="E1" s="178"/>
      <c r="F1" s="178"/>
      <c r="G1" s="178"/>
      <c r="H1" s="179"/>
      <c r="I1" s="71"/>
    </row>
    <row r="2" spans="1:23" ht="17.45" customHeight="1" x14ac:dyDescent="0.2">
      <c r="A2" s="180" t="s">
        <v>1</v>
      </c>
      <c r="B2" s="181"/>
      <c r="C2" s="181"/>
      <c r="D2" s="181"/>
      <c r="E2" s="181"/>
      <c r="F2" s="181"/>
      <c r="G2" s="181"/>
      <c r="H2" s="182"/>
      <c r="I2" s="71"/>
    </row>
    <row r="3" spans="1:23" ht="17.45" customHeight="1" x14ac:dyDescent="0.2">
      <c r="A3" s="180" t="s">
        <v>2</v>
      </c>
      <c r="B3" s="181"/>
      <c r="C3" s="181"/>
      <c r="D3" s="181"/>
      <c r="E3" s="181"/>
      <c r="F3" s="181"/>
      <c r="G3" s="181"/>
      <c r="H3" s="182"/>
      <c r="I3" s="71"/>
    </row>
    <row r="4" spans="1:23" ht="21.6" customHeight="1" thickBot="1" x14ac:dyDescent="0.25">
      <c r="A4" s="180" t="s">
        <v>101</v>
      </c>
      <c r="B4" s="181"/>
      <c r="C4" s="184"/>
      <c r="D4" s="184"/>
      <c r="E4" s="184"/>
      <c r="F4" s="184"/>
      <c r="G4" s="184"/>
      <c r="H4" s="185"/>
      <c r="I4" s="72"/>
    </row>
    <row r="5" spans="1:23" ht="61.5" customHeight="1" thickTop="1" thickBot="1" x14ac:dyDescent="0.25">
      <c r="A5" s="214" t="s">
        <v>88</v>
      </c>
      <c r="B5" s="215"/>
      <c r="C5" s="7"/>
      <c r="D5" s="27" t="s">
        <v>87</v>
      </c>
      <c r="E5" s="27" t="s">
        <v>4</v>
      </c>
      <c r="F5" s="28" t="s">
        <v>5</v>
      </c>
      <c r="G5" s="27" t="s">
        <v>120</v>
      </c>
      <c r="H5" s="27" t="s">
        <v>6</v>
      </c>
      <c r="I5" s="73"/>
      <c r="S5" s="202" t="s">
        <v>102</v>
      </c>
      <c r="T5" s="203"/>
      <c r="U5" s="203"/>
      <c r="V5" s="204"/>
    </row>
    <row r="6" spans="1:23" ht="25.5" customHeight="1" thickBot="1" x14ac:dyDescent="0.25">
      <c r="A6" s="24" t="s">
        <v>42</v>
      </c>
      <c r="B6" s="111">
        <f t="shared" ref="B6:B12" si="0">W9</f>
        <v>11.0304</v>
      </c>
      <c r="C6" s="7"/>
      <c r="D6" s="39">
        <v>101</v>
      </c>
      <c r="E6" s="40" t="s">
        <v>7</v>
      </c>
      <c r="F6" s="68">
        <f>M16</f>
        <v>5.8700660000000005</v>
      </c>
      <c r="G6" s="148">
        <v>54.8</v>
      </c>
      <c r="H6" s="216" t="s">
        <v>79</v>
      </c>
      <c r="I6" s="74"/>
      <c r="J6" s="210" t="s">
        <v>7</v>
      </c>
      <c r="K6" s="210"/>
      <c r="L6" s="210"/>
      <c r="M6" s="210"/>
      <c r="O6" s="210" t="s">
        <v>8</v>
      </c>
      <c r="P6" s="210"/>
      <c r="Q6" s="210"/>
      <c r="R6" s="196"/>
      <c r="S6" s="205"/>
      <c r="T6" s="206"/>
      <c r="U6" s="206"/>
      <c r="V6" s="207"/>
    </row>
    <row r="7" spans="1:23" ht="25.5" customHeight="1" thickTop="1" thickBot="1" x14ac:dyDescent="0.25">
      <c r="A7" s="25" t="s">
        <v>14</v>
      </c>
      <c r="B7" s="112">
        <f>W10</f>
        <v>-7.72</v>
      </c>
      <c r="C7" s="7"/>
      <c r="D7" s="41">
        <v>201</v>
      </c>
      <c r="E7" s="42" t="s">
        <v>8</v>
      </c>
      <c r="F7" s="69">
        <f>R16</f>
        <v>2.9573199999999997</v>
      </c>
      <c r="G7" s="43">
        <v>58.52</v>
      </c>
      <c r="H7" s="217"/>
      <c r="I7" s="75"/>
      <c r="J7" s="76" t="s">
        <v>10</v>
      </c>
      <c r="K7" s="76" t="s">
        <v>11</v>
      </c>
      <c r="L7" s="76" t="s">
        <v>12</v>
      </c>
      <c r="M7" s="76" t="s">
        <v>13</v>
      </c>
      <c r="O7" s="76" t="s">
        <v>10</v>
      </c>
      <c r="P7" s="76" t="s">
        <v>11</v>
      </c>
      <c r="Q7" s="76" t="s">
        <v>12</v>
      </c>
      <c r="R7" s="76" t="s">
        <v>13</v>
      </c>
    </row>
    <row r="8" spans="1:23" ht="25.5" customHeight="1" thickTop="1" x14ac:dyDescent="0.2">
      <c r="A8" s="25" t="s">
        <v>39</v>
      </c>
      <c r="B8" s="112">
        <f>W11</f>
        <v>2.6368</v>
      </c>
      <c r="C8" s="7"/>
      <c r="D8" s="41">
        <v>300</v>
      </c>
      <c r="E8" s="42" t="s">
        <v>15</v>
      </c>
      <c r="F8" s="69">
        <f>M28</f>
        <v>2.9349760000000003</v>
      </c>
      <c r="G8" s="43">
        <v>58.42</v>
      </c>
      <c r="H8" s="217"/>
      <c r="I8" s="75"/>
      <c r="J8" s="77" t="s">
        <v>42</v>
      </c>
      <c r="K8" s="78">
        <v>0.15</v>
      </c>
      <c r="L8" s="79">
        <f>B6</f>
        <v>11.0304</v>
      </c>
      <c r="M8" s="79">
        <f t="shared" ref="M8:M15" si="1">K8*L8</f>
        <v>1.65456</v>
      </c>
      <c r="O8" s="77" t="s">
        <v>42</v>
      </c>
      <c r="P8" s="78">
        <v>0.15</v>
      </c>
      <c r="Q8" s="79">
        <f t="shared" ref="Q8:Q15" si="2">B6</f>
        <v>11.0304</v>
      </c>
      <c r="R8" s="80">
        <f>P8*Q8</f>
        <v>1.65456</v>
      </c>
      <c r="S8" s="81" t="s">
        <v>76</v>
      </c>
      <c r="T8" s="82" t="s">
        <v>75</v>
      </c>
      <c r="U8" s="82" t="s">
        <v>74</v>
      </c>
      <c r="V8" s="83" t="s">
        <v>73</v>
      </c>
      <c r="W8" s="84" t="s">
        <v>72</v>
      </c>
    </row>
    <row r="9" spans="1:23" ht="25.5" customHeight="1" x14ac:dyDescent="0.2">
      <c r="A9" s="25" t="s">
        <v>43</v>
      </c>
      <c r="B9" s="112">
        <f>W12</f>
        <v>9.7500000000000003E-2</v>
      </c>
      <c r="C9" s="7"/>
      <c r="D9" s="41">
        <v>301</v>
      </c>
      <c r="E9" s="42" t="s">
        <v>17</v>
      </c>
      <c r="F9" s="69">
        <f>R28</f>
        <v>2.9573199999999997</v>
      </c>
      <c r="G9" s="38">
        <v>50.78</v>
      </c>
      <c r="H9" s="217"/>
      <c r="I9" s="75"/>
      <c r="J9" s="77" t="s">
        <v>14</v>
      </c>
      <c r="K9" s="79">
        <v>0.08</v>
      </c>
      <c r="L9" s="79">
        <f>B7</f>
        <v>-7.72</v>
      </c>
      <c r="M9" s="79">
        <f t="shared" si="1"/>
        <v>-0.61760000000000004</v>
      </c>
      <c r="O9" s="77" t="s">
        <v>14</v>
      </c>
      <c r="P9" s="78">
        <v>0.25</v>
      </c>
      <c r="Q9" s="79">
        <f>B7</f>
        <v>-7.72</v>
      </c>
      <c r="R9" s="80">
        <f t="shared" ref="R9:R15" si="3">P9*Q9</f>
        <v>-1.93</v>
      </c>
      <c r="S9" s="85" t="s">
        <v>71</v>
      </c>
      <c r="T9" s="86">
        <v>0.69640000000000002</v>
      </c>
      <c r="U9" s="86">
        <v>11.0304</v>
      </c>
      <c r="V9" s="52"/>
      <c r="W9" s="87">
        <f>T9*V9+U9</f>
        <v>11.0304</v>
      </c>
    </row>
    <row r="10" spans="1:23" ht="25.5" customHeight="1" x14ac:dyDescent="0.2">
      <c r="A10" s="25" t="s">
        <v>28</v>
      </c>
      <c r="B10" s="112">
        <f t="shared" si="0"/>
        <v>9.4138000000000002</v>
      </c>
      <c r="C10" s="7"/>
      <c r="D10" s="41">
        <v>401</v>
      </c>
      <c r="E10" s="42" t="s">
        <v>91</v>
      </c>
      <c r="F10" s="69">
        <f>M49</f>
        <v>3.478936</v>
      </c>
      <c r="G10" s="38">
        <v>53.03</v>
      </c>
      <c r="H10" s="217"/>
      <c r="I10" s="75"/>
      <c r="J10" s="77" t="s">
        <v>39</v>
      </c>
      <c r="K10" s="79">
        <v>0.08</v>
      </c>
      <c r="L10" s="79">
        <f t="shared" ref="L10:L15" si="4">B8</f>
        <v>2.6368</v>
      </c>
      <c r="M10" s="79">
        <f t="shared" si="1"/>
        <v>0.21094400000000002</v>
      </c>
      <c r="O10" s="77" t="s">
        <v>39</v>
      </c>
      <c r="P10" s="79">
        <v>0.08</v>
      </c>
      <c r="Q10" s="79">
        <f t="shared" si="2"/>
        <v>2.6368</v>
      </c>
      <c r="R10" s="80">
        <f t="shared" si="3"/>
        <v>0.21094400000000002</v>
      </c>
      <c r="S10" s="85" t="s">
        <v>70</v>
      </c>
      <c r="T10" s="86">
        <v>1.0409999999999999</v>
      </c>
      <c r="U10" s="86">
        <v>-7.72</v>
      </c>
      <c r="V10" s="52"/>
      <c r="W10" s="87">
        <f t="shared" ref="W10:W11" si="5">T10*V10+U10</f>
        <v>-7.72</v>
      </c>
    </row>
    <row r="11" spans="1:23" ht="25.5" customHeight="1" x14ac:dyDescent="0.2">
      <c r="A11" s="25" t="s">
        <v>44</v>
      </c>
      <c r="B11" s="112">
        <f>W14</f>
        <v>9.6</v>
      </c>
      <c r="C11" s="7"/>
      <c r="D11" s="41">
        <v>402</v>
      </c>
      <c r="E11" s="42" t="s">
        <v>21</v>
      </c>
      <c r="F11" s="69">
        <f>R49</f>
        <v>3.4789359999999996</v>
      </c>
      <c r="G11" s="38">
        <v>51.14</v>
      </c>
      <c r="H11" s="217"/>
      <c r="I11" s="75"/>
      <c r="J11" s="77" t="s">
        <v>43</v>
      </c>
      <c r="K11" s="79">
        <v>0.08</v>
      </c>
      <c r="L11" s="79">
        <f t="shared" si="4"/>
        <v>9.7500000000000003E-2</v>
      </c>
      <c r="M11" s="79">
        <f t="shared" si="1"/>
        <v>7.8000000000000005E-3</v>
      </c>
      <c r="O11" s="77" t="s">
        <v>43</v>
      </c>
      <c r="P11" s="79">
        <v>0.08</v>
      </c>
      <c r="Q11" s="79">
        <f t="shared" si="2"/>
        <v>9.7500000000000003E-2</v>
      </c>
      <c r="R11" s="80">
        <f t="shared" si="3"/>
        <v>7.8000000000000005E-3</v>
      </c>
      <c r="S11" s="85" t="s">
        <v>69</v>
      </c>
      <c r="T11" s="86">
        <v>0.84909999999999997</v>
      </c>
      <c r="U11" s="86">
        <v>2.6368</v>
      </c>
      <c r="V11" s="52"/>
      <c r="W11" s="87">
        <f t="shared" si="5"/>
        <v>2.6368</v>
      </c>
    </row>
    <row r="12" spans="1:23" ht="25.5" customHeight="1" x14ac:dyDescent="0.2">
      <c r="A12" s="25" t="s">
        <v>45</v>
      </c>
      <c r="B12" s="112">
        <f t="shared" si="0"/>
        <v>4.2614000000000001</v>
      </c>
      <c r="C12" s="7"/>
      <c r="D12" s="41">
        <v>511</v>
      </c>
      <c r="E12" s="42" t="s">
        <v>9</v>
      </c>
      <c r="F12" s="69">
        <f>R71</f>
        <v>2.3636649999999997</v>
      </c>
      <c r="G12" s="43">
        <v>39.08</v>
      </c>
      <c r="H12" s="218"/>
      <c r="I12" s="75"/>
      <c r="J12" s="77" t="s">
        <v>28</v>
      </c>
      <c r="K12" s="78">
        <v>0.25</v>
      </c>
      <c r="L12" s="79">
        <f t="shared" si="4"/>
        <v>9.4138000000000002</v>
      </c>
      <c r="M12" s="79">
        <f t="shared" si="1"/>
        <v>2.35345</v>
      </c>
      <c r="O12" s="77" t="s">
        <v>28</v>
      </c>
      <c r="P12" s="79">
        <v>0.08</v>
      </c>
      <c r="Q12" s="79">
        <f t="shared" si="2"/>
        <v>9.4138000000000002</v>
      </c>
      <c r="R12" s="80">
        <f t="shared" si="3"/>
        <v>0.753104</v>
      </c>
      <c r="S12" s="85" t="s">
        <v>105</v>
      </c>
      <c r="T12" s="86">
        <v>0.8155</v>
      </c>
      <c r="U12" s="86">
        <v>9.7500000000000003E-2</v>
      </c>
      <c r="V12" s="52"/>
      <c r="W12" s="87">
        <f>T12*V12+U12</f>
        <v>9.7500000000000003E-2</v>
      </c>
    </row>
    <row r="13" spans="1:23" ht="25.5" customHeight="1" thickBot="1" x14ac:dyDescent="0.25">
      <c r="A13" s="26" t="s">
        <v>20</v>
      </c>
      <c r="B13" s="113">
        <f>AD19</f>
        <v>0</v>
      </c>
      <c r="C13" s="7"/>
      <c r="D13" s="41">
        <v>512</v>
      </c>
      <c r="E13" s="42" t="s">
        <v>31</v>
      </c>
      <c r="F13" s="69">
        <f>M82</f>
        <v>4.4170360000000004</v>
      </c>
      <c r="G13" s="43">
        <v>45.64</v>
      </c>
      <c r="H13" s="11"/>
      <c r="I13" s="74"/>
      <c r="J13" s="77" t="s">
        <v>44</v>
      </c>
      <c r="K13" s="78">
        <v>0.2</v>
      </c>
      <c r="L13" s="79">
        <f>B11</f>
        <v>9.6</v>
      </c>
      <c r="M13" s="79">
        <f t="shared" si="1"/>
        <v>1.92</v>
      </c>
      <c r="O13" s="77" t="s">
        <v>44</v>
      </c>
      <c r="P13" s="78">
        <v>0.2</v>
      </c>
      <c r="Q13" s="79">
        <f>B11</f>
        <v>9.6</v>
      </c>
      <c r="R13" s="80">
        <f t="shared" si="3"/>
        <v>1.92</v>
      </c>
      <c r="S13" s="85" t="s">
        <v>68</v>
      </c>
      <c r="T13" s="86">
        <v>0.72470000000000001</v>
      </c>
      <c r="U13" s="86">
        <v>9.4138000000000002</v>
      </c>
      <c r="V13" s="52"/>
      <c r="W13" s="87">
        <f>T13*V13+U13</f>
        <v>9.4138000000000002</v>
      </c>
    </row>
    <row r="14" spans="1:23" ht="25.5" customHeight="1" x14ac:dyDescent="0.2">
      <c r="A14" s="1"/>
      <c r="B14" s="1"/>
      <c r="C14" s="7"/>
      <c r="D14" s="41">
        <v>514</v>
      </c>
      <c r="E14" s="42" t="s">
        <v>23</v>
      </c>
      <c r="F14" s="69">
        <f>R82</f>
        <v>2.725832</v>
      </c>
      <c r="G14" s="43">
        <v>54.69</v>
      </c>
      <c r="H14" s="209" t="s">
        <v>84</v>
      </c>
      <c r="I14" s="75"/>
      <c r="J14" s="77" t="s">
        <v>45</v>
      </c>
      <c r="K14" s="79">
        <v>0.08</v>
      </c>
      <c r="L14" s="79">
        <f t="shared" si="4"/>
        <v>4.2614000000000001</v>
      </c>
      <c r="M14" s="79">
        <f t="shared" si="1"/>
        <v>0.34091199999999999</v>
      </c>
      <c r="O14" s="77" t="s">
        <v>45</v>
      </c>
      <c r="P14" s="79">
        <v>0.08</v>
      </c>
      <c r="Q14" s="79">
        <f t="shared" si="2"/>
        <v>4.2614000000000001</v>
      </c>
      <c r="R14" s="80">
        <f t="shared" si="3"/>
        <v>0.34091199999999999</v>
      </c>
      <c r="S14" s="85" t="s">
        <v>67</v>
      </c>
      <c r="T14" s="86">
        <v>0.71699999999999997</v>
      </c>
      <c r="U14" s="86">
        <v>9.6</v>
      </c>
      <c r="V14" s="52"/>
      <c r="W14" s="87">
        <f>T14*V14+U14</f>
        <v>9.6</v>
      </c>
    </row>
    <row r="15" spans="1:23" ht="25.5" customHeight="1" x14ac:dyDescent="0.2">
      <c r="A15" s="1"/>
      <c r="B15" s="1"/>
      <c r="C15" s="4"/>
      <c r="D15" s="41">
        <v>516</v>
      </c>
      <c r="E15" s="42" t="s">
        <v>24</v>
      </c>
      <c r="F15" s="69">
        <f>R93</f>
        <v>4.1243210000000001</v>
      </c>
      <c r="G15" s="43">
        <v>53.98</v>
      </c>
      <c r="H15" s="209"/>
      <c r="I15" s="75"/>
      <c r="J15" s="88" t="s">
        <v>47</v>
      </c>
      <c r="K15" s="79">
        <v>0.08</v>
      </c>
      <c r="L15" s="79">
        <f t="shared" si="4"/>
        <v>0</v>
      </c>
      <c r="M15" s="79">
        <f t="shared" si="1"/>
        <v>0</v>
      </c>
      <c r="O15" s="88" t="s">
        <v>47</v>
      </c>
      <c r="P15" s="79">
        <v>0.08</v>
      </c>
      <c r="Q15" s="79">
        <f t="shared" si="2"/>
        <v>0</v>
      </c>
      <c r="R15" s="80">
        <f t="shared" si="3"/>
        <v>0</v>
      </c>
      <c r="S15" s="85" t="s">
        <v>66</v>
      </c>
      <c r="T15" s="86">
        <v>0.79039999999999999</v>
      </c>
      <c r="U15" s="86">
        <v>4.2614000000000001</v>
      </c>
      <c r="V15" s="52"/>
      <c r="W15" s="87">
        <f>T15*V15+U15</f>
        <v>4.2614000000000001</v>
      </c>
    </row>
    <row r="16" spans="1:23" ht="25.5" customHeight="1" thickBot="1" x14ac:dyDescent="0.25">
      <c r="A16" s="13"/>
      <c r="B16" s="13"/>
      <c r="C16" s="5"/>
      <c r="D16" s="41">
        <v>517</v>
      </c>
      <c r="E16" s="42" t="s">
        <v>92</v>
      </c>
      <c r="F16" s="69">
        <f>R60</f>
        <v>6.0224160000000007</v>
      </c>
      <c r="G16" s="38">
        <v>43.41</v>
      </c>
      <c r="H16" s="209"/>
      <c r="I16" s="75"/>
      <c r="J16" s="77"/>
      <c r="K16" s="78">
        <f>SUM(K8:K15)</f>
        <v>1</v>
      </c>
      <c r="L16" s="79"/>
      <c r="M16" s="79">
        <f>M8+M9+M10+M11+M12+M13+M14+M15</f>
        <v>5.8700660000000005</v>
      </c>
      <c r="O16" s="77"/>
      <c r="P16" s="78">
        <f>SUM(P8:P15)</f>
        <v>1</v>
      </c>
      <c r="Q16" s="79"/>
      <c r="R16" s="80">
        <f>R8+R9+R10+R11+R12+R13+R14+R15</f>
        <v>2.9573199999999997</v>
      </c>
      <c r="S16" s="89" t="s">
        <v>65</v>
      </c>
      <c r="T16" s="90"/>
      <c r="U16" s="90"/>
      <c r="V16" s="53"/>
    </row>
    <row r="17" spans="1:34" ht="25.5" customHeight="1" thickTop="1" x14ac:dyDescent="0.2">
      <c r="A17" s="13"/>
      <c r="B17" s="13"/>
      <c r="C17" s="5"/>
      <c r="D17" s="41">
        <v>518</v>
      </c>
      <c r="E17" s="42" t="s">
        <v>93</v>
      </c>
      <c r="F17" s="69">
        <f>M60</f>
        <v>5.2764110000000004</v>
      </c>
      <c r="G17" s="38">
        <v>49.55</v>
      </c>
      <c r="H17" s="209"/>
      <c r="I17" s="75"/>
      <c r="J17" s="210" t="s">
        <v>15</v>
      </c>
      <c r="K17" s="210"/>
      <c r="L17" s="210"/>
      <c r="M17" s="210"/>
      <c r="O17" s="210" t="s">
        <v>17</v>
      </c>
      <c r="P17" s="210"/>
      <c r="Q17" s="210"/>
      <c r="R17" s="210"/>
      <c r="S17" s="91"/>
      <c r="T17" s="65"/>
      <c r="U17" s="65"/>
      <c r="V17" s="92"/>
      <c r="W17" s="211" t="s">
        <v>64</v>
      </c>
      <c r="X17" s="208" t="s">
        <v>106</v>
      </c>
      <c r="Y17" s="208"/>
      <c r="Z17" s="208" t="s">
        <v>63</v>
      </c>
      <c r="AA17" s="208"/>
      <c r="AB17" s="93"/>
      <c r="AC17" s="93"/>
      <c r="AD17" s="93"/>
      <c r="AE17" s="93"/>
      <c r="AF17" s="93"/>
      <c r="AG17" s="93"/>
      <c r="AH17" s="219" t="s">
        <v>62</v>
      </c>
    </row>
    <row r="18" spans="1:34" ht="25.5" customHeight="1" x14ac:dyDescent="0.2">
      <c r="A18" s="13"/>
      <c r="B18" s="13"/>
      <c r="C18" s="5"/>
      <c r="D18" s="41">
        <v>520</v>
      </c>
      <c r="E18" s="42" t="s">
        <v>94</v>
      </c>
      <c r="F18" s="69">
        <f>M71</f>
        <v>4.4170360000000004</v>
      </c>
      <c r="G18" s="43">
        <v>40.81</v>
      </c>
      <c r="H18" s="209"/>
      <c r="I18" s="75"/>
      <c r="J18" s="76" t="s">
        <v>10</v>
      </c>
      <c r="K18" s="76" t="s">
        <v>11</v>
      </c>
      <c r="L18" s="76" t="s">
        <v>12</v>
      </c>
      <c r="M18" s="76" t="s">
        <v>13</v>
      </c>
      <c r="O18" s="76" t="s">
        <v>10</v>
      </c>
      <c r="P18" s="76" t="s">
        <v>11</v>
      </c>
      <c r="Q18" s="76" t="s">
        <v>12</v>
      </c>
      <c r="R18" s="76" t="s">
        <v>13</v>
      </c>
      <c r="S18" s="91"/>
      <c r="T18" s="65"/>
      <c r="U18" s="65"/>
      <c r="V18" s="92"/>
      <c r="W18" s="212"/>
      <c r="X18" s="76" t="s">
        <v>61</v>
      </c>
      <c r="Y18" s="76" t="s">
        <v>60</v>
      </c>
      <c r="Z18" s="76" t="s">
        <v>61</v>
      </c>
      <c r="AA18" s="76" t="s">
        <v>60</v>
      </c>
      <c r="AB18" s="77"/>
      <c r="AC18" s="77"/>
      <c r="AD18" s="77"/>
      <c r="AE18" s="77"/>
      <c r="AF18" s="77"/>
      <c r="AG18" s="77"/>
      <c r="AH18" s="220"/>
    </row>
    <row r="19" spans="1:34" ht="25.5" customHeight="1" x14ac:dyDescent="0.2">
      <c r="A19" s="13"/>
      <c r="B19" s="13"/>
      <c r="C19" s="5"/>
      <c r="D19" s="41">
        <v>521</v>
      </c>
      <c r="E19" s="42" t="s">
        <v>95</v>
      </c>
      <c r="F19" s="69">
        <f>M93</f>
        <v>3.6760649999999999</v>
      </c>
      <c r="G19" s="43">
        <v>54.74</v>
      </c>
      <c r="H19" s="209"/>
      <c r="I19" s="75"/>
      <c r="J19" s="77" t="s">
        <v>42</v>
      </c>
      <c r="K19" s="78">
        <v>0.15</v>
      </c>
      <c r="L19" s="79">
        <f t="shared" ref="L19:L24" si="6">B6</f>
        <v>11.0304</v>
      </c>
      <c r="M19" s="79">
        <f t="shared" ref="M19:M27" si="7">K19*L19</f>
        <v>1.65456</v>
      </c>
      <c r="O19" s="77" t="s">
        <v>42</v>
      </c>
      <c r="P19" s="78">
        <v>0.15</v>
      </c>
      <c r="Q19" s="79">
        <f t="shared" ref="Q19:Q24" si="8">B6</f>
        <v>11.0304</v>
      </c>
      <c r="R19" s="79">
        <f t="shared" ref="R19:R27" si="9">P19*Q19</f>
        <v>1.65456</v>
      </c>
      <c r="S19" s="91"/>
      <c r="T19" s="65"/>
      <c r="U19" s="65"/>
      <c r="V19" s="92"/>
      <c r="W19" s="154" t="s">
        <v>59</v>
      </c>
      <c r="X19" s="79">
        <v>0</v>
      </c>
      <c r="Y19" s="79">
        <v>48.86</v>
      </c>
      <c r="Z19" s="79">
        <v>0</v>
      </c>
      <c r="AA19" s="79">
        <v>42.76</v>
      </c>
      <c r="AB19" s="79"/>
      <c r="AC19" s="79" t="s">
        <v>58</v>
      </c>
      <c r="AD19" s="221">
        <f>Z19+((V16-X19)*(AA19-Z19)/(Y19-X19))</f>
        <v>0</v>
      </c>
      <c r="AE19" s="221"/>
      <c r="AF19" s="221"/>
      <c r="AG19" s="221"/>
      <c r="AH19" s="222">
        <f>IF(V16&lt;=Y19,AD19,IF(V16&lt;=Y20,AD20,IF(V16&lt;=Y21,AD21,IF(V16&lt;=Y22,AD22,IF(V16&lt;=Y23,AD23,0)))))</f>
        <v>0</v>
      </c>
    </row>
    <row r="20" spans="1:34" ht="33" customHeight="1" thickBot="1" x14ac:dyDescent="0.25">
      <c r="A20" s="13"/>
      <c r="B20" s="13"/>
      <c r="C20" s="5"/>
      <c r="D20" s="41">
        <v>604</v>
      </c>
      <c r="E20" s="42" t="s">
        <v>108</v>
      </c>
      <c r="F20" s="69">
        <f>M104</f>
        <v>2.1217360000000003</v>
      </c>
      <c r="G20" s="38">
        <v>40.630000000000003</v>
      </c>
      <c r="H20" s="11"/>
      <c r="I20" s="74"/>
      <c r="J20" s="77" t="s">
        <v>14</v>
      </c>
      <c r="K20" s="78">
        <v>0.25</v>
      </c>
      <c r="L20" s="79">
        <f>B7</f>
        <v>-7.72</v>
      </c>
      <c r="M20" s="79">
        <f t="shared" si="7"/>
        <v>-1.93</v>
      </c>
      <c r="O20" s="77" t="s">
        <v>14</v>
      </c>
      <c r="P20" s="78">
        <v>0.25</v>
      </c>
      <c r="Q20" s="79">
        <f>B7</f>
        <v>-7.72</v>
      </c>
      <c r="R20" s="79">
        <f t="shared" si="9"/>
        <v>-1.93</v>
      </c>
      <c r="S20" s="91"/>
      <c r="T20" s="65"/>
      <c r="U20" s="65"/>
      <c r="V20" s="92"/>
      <c r="W20" s="154" t="s">
        <v>57</v>
      </c>
      <c r="X20" s="79">
        <v>49.66</v>
      </c>
      <c r="Y20" s="79">
        <v>59.67</v>
      </c>
      <c r="Z20" s="79">
        <v>43.48</v>
      </c>
      <c r="AA20" s="79">
        <v>52.09</v>
      </c>
      <c r="AB20" s="79"/>
      <c r="AC20" s="79" t="s">
        <v>56</v>
      </c>
      <c r="AD20" s="221">
        <f>Z20+((V16-X20)*(AA20-Z20)/(Y20-X20))</f>
        <v>0.7654545454545314</v>
      </c>
      <c r="AE20" s="221"/>
      <c r="AF20" s="221"/>
      <c r="AG20" s="221"/>
      <c r="AH20" s="223"/>
    </row>
    <row r="21" spans="1:34" ht="25.5" customHeight="1" x14ac:dyDescent="0.2">
      <c r="A21" s="13"/>
      <c r="B21" s="13"/>
      <c r="C21" s="5"/>
      <c r="D21" s="41">
        <v>602</v>
      </c>
      <c r="E21" s="42" t="s">
        <v>96</v>
      </c>
      <c r="F21" s="69">
        <f>R104</f>
        <v>2.3636649999999997</v>
      </c>
      <c r="G21" s="150"/>
      <c r="H21" s="209" t="s">
        <v>100</v>
      </c>
      <c r="I21" s="94"/>
      <c r="J21" s="77" t="s">
        <v>39</v>
      </c>
      <c r="K21" s="78">
        <v>0.08</v>
      </c>
      <c r="L21" s="79">
        <f t="shared" si="6"/>
        <v>2.6368</v>
      </c>
      <c r="M21" s="79">
        <f t="shared" si="7"/>
        <v>0.21094400000000002</v>
      </c>
      <c r="O21" s="77" t="s">
        <v>39</v>
      </c>
      <c r="P21" s="78">
        <v>0.08</v>
      </c>
      <c r="Q21" s="79">
        <f t="shared" si="8"/>
        <v>2.6368</v>
      </c>
      <c r="R21" s="79">
        <f t="shared" si="9"/>
        <v>0.21094400000000002</v>
      </c>
      <c r="S21" s="91"/>
      <c r="T21" s="65"/>
      <c r="U21" s="65"/>
      <c r="V21" s="92"/>
      <c r="W21" s="154" t="s">
        <v>55</v>
      </c>
      <c r="X21" s="79">
        <v>60.44</v>
      </c>
      <c r="Y21" s="79">
        <v>68.86</v>
      </c>
      <c r="Z21" s="79">
        <v>53.32</v>
      </c>
      <c r="AA21" s="79">
        <v>61.22</v>
      </c>
      <c r="AB21" s="79"/>
      <c r="AC21" s="79" t="s">
        <v>54</v>
      </c>
      <c r="AD21" s="221">
        <f>Z21+((V16-X21)*(AA21-Z21)/(Y21-X21))</f>
        <v>-3.3873634204275263</v>
      </c>
      <c r="AE21" s="221"/>
      <c r="AF21" s="221"/>
      <c r="AG21" s="221"/>
      <c r="AH21" s="223"/>
    </row>
    <row r="22" spans="1:34" ht="25.5" customHeight="1" x14ac:dyDescent="0.2">
      <c r="A22" s="13"/>
      <c r="B22" s="13"/>
      <c r="C22" s="5"/>
      <c r="D22" s="41">
        <v>603</v>
      </c>
      <c r="E22" s="44" t="s">
        <v>36</v>
      </c>
      <c r="F22" s="69">
        <f>M115</f>
        <v>3.1454150000000003</v>
      </c>
      <c r="G22" s="158" t="s">
        <v>122</v>
      </c>
      <c r="H22" s="209"/>
      <c r="I22" s="94"/>
      <c r="J22" s="77" t="s">
        <v>43</v>
      </c>
      <c r="K22" s="78">
        <v>0.08</v>
      </c>
      <c r="L22" s="79">
        <f t="shared" si="6"/>
        <v>9.7500000000000003E-2</v>
      </c>
      <c r="M22" s="79">
        <f t="shared" si="7"/>
        <v>7.8000000000000005E-3</v>
      </c>
      <c r="O22" s="77" t="s">
        <v>43</v>
      </c>
      <c r="P22" s="78">
        <v>0.08</v>
      </c>
      <c r="Q22" s="79">
        <f t="shared" si="8"/>
        <v>9.7500000000000003E-2</v>
      </c>
      <c r="R22" s="79">
        <f t="shared" si="9"/>
        <v>7.8000000000000005E-3</v>
      </c>
      <c r="S22" s="91"/>
      <c r="T22" s="65"/>
      <c r="U22" s="65"/>
      <c r="V22" s="92"/>
      <c r="W22" s="154" t="s">
        <v>53</v>
      </c>
      <c r="X22" s="79">
        <v>69.930000000000007</v>
      </c>
      <c r="Y22" s="79">
        <v>82.38</v>
      </c>
      <c r="Z22" s="79">
        <v>62.69</v>
      </c>
      <c r="AA22" s="79">
        <v>79.55</v>
      </c>
      <c r="AB22" s="79"/>
      <c r="AC22" s="79" t="s">
        <v>52</v>
      </c>
      <c r="AD22" s="221">
        <f>Z22+((V16-X22)*(AA22-Z22)/(Y22-X22))</f>
        <v>-32.010385542168763</v>
      </c>
      <c r="AE22" s="221"/>
      <c r="AF22" s="221"/>
      <c r="AG22" s="221"/>
      <c r="AH22" s="223"/>
    </row>
    <row r="23" spans="1:34" ht="25.5" customHeight="1" thickBot="1" x14ac:dyDescent="0.25">
      <c r="A23" s="13"/>
      <c r="B23" s="13"/>
      <c r="C23" s="5"/>
      <c r="D23" s="41">
        <v>701</v>
      </c>
      <c r="E23" s="42" t="s">
        <v>28</v>
      </c>
      <c r="F23" s="69">
        <f>R115</f>
        <v>5.8700660000000005</v>
      </c>
      <c r="G23" s="43">
        <v>52.9</v>
      </c>
      <c r="H23" s="209"/>
      <c r="I23" s="94"/>
      <c r="J23" s="77" t="s">
        <v>28</v>
      </c>
      <c r="K23" s="78">
        <v>0.2</v>
      </c>
      <c r="L23" s="79">
        <f t="shared" si="6"/>
        <v>9.4138000000000002</v>
      </c>
      <c r="M23" s="79">
        <f t="shared" si="7"/>
        <v>1.8827600000000002</v>
      </c>
      <c r="O23" s="77" t="s">
        <v>28</v>
      </c>
      <c r="P23" s="78">
        <v>0.08</v>
      </c>
      <c r="Q23" s="79">
        <f t="shared" si="8"/>
        <v>9.4138000000000002</v>
      </c>
      <c r="R23" s="79">
        <f t="shared" si="9"/>
        <v>0.753104</v>
      </c>
      <c r="W23" s="95" t="s">
        <v>51</v>
      </c>
      <c r="X23" s="90">
        <v>85.05</v>
      </c>
      <c r="Y23" s="90">
        <v>117.29</v>
      </c>
      <c r="Z23" s="90">
        <v>83.41</v>
      </c>
      <c r="AA23" s="155">
        <v>100</v>
      </c>
      <c r="AB23" s="90"/>
      <c r="AC23" s="90" t="s">
        <v>50</v>
      </c>
      <c r="AD23" s="225">
        <f>Z23+((V16-X23)*(AA23-Z23)/(Y23-X23))</f>
        <v>39.645127171215883</v>
      </c>
      <c r="AE23" s="225"/>
      <c r="AF23" s="225"/>
      <c r="AG23" s="225"/>
      <c r="AH23" s="224"/>
    </row>
    <row r="24" spans="1:34" ht="25.5" customHeight="1" thickTop="1" x14ac:dyDescent="0.2">
      <c r="A24" s="13"/>
      <c r="B24" s="13"/>
      <c r="C24" s="5"/>
      <c r="D24" s="41">
        <v>702</v>
      </c>
      <c r="E24" s="42" t="s">
        <v>97</v>
      </c>
      <c r="F24" s="69">
        <f>M126</f>
        <v>1.8170199999999999</v>
      </c>
      <c r="G24" s="43">
        <v>49.06</v>
      </c>
      <c r="H24" s="209"/>
      <c r="I24" s="94"/>
      <c r="J24" s="77" t="s">
        <v>44</v>
      </c>
      <c r="K24" s="78">
        <v>0.08</v>
      </c>
      <c r="L24" s="79">
        <f t="shared" si="6"/>
        <v>9.6</v>
      </c>
      <c r="M24" s="79">
        <f t="shared" si="7"/>
        <v>0.76800000000000002</v>
      </c>
      <c r="O24" s="77" t="s">
        <v>44</v>
      </c>
      <c r="P24" s="78">
        <v>0.2</v>
      </c>
      <c r="Q24" s="79">
        <f t="shared" si="8"/>
        <v>9.6</v>
      </c>
      <c r="R24" s="79">
        <f t="shared" si="9"/>
        <v>1.92</v>
      </c>
      <c r="V24" s="96"/>
    </row>
    <row r="25" spans="1:34" ht="25.5" customHeight="1" x14ac:dyDescent="0.2">
      <c r="A25" s="13"/>
      <c r="B25" s="13"/>
      <c r="C25" s="5"/>
      <c r="D25" s="41">
        <v>703</v>
      </c>
      <c r="E25" s="42" t="s">
        <v>112</v>
      </c>
      <c r="F25" s="69">
        <f>R170</f>
        <v>2.5963859999999999</v>
      </c>
      <c r="G25" s="43">
        <v>47.87</v>
      </c>
      <c r="H25" s="209"/>
      <c r="I25" s="94"/>
      <c r="J25" s="77"/>
      <c r="K25" s="78"/>
      <c r="L25" s="79"/>
      <c r="M25" s="79"/>
      <c r="O25" s="77"/>
      <c r="P25" s="78"/>
      <c r="Q25" s="79"/>
      <c r="R25" s="79"/>
      <c r="V25" s="96"/>
    </row>
    <row r="26" spans="1:34" ht="25.5" customHeight="1" x14ac:dyDescent="0.2">
      <c r="A26" s="13"/>
      <c r="B26" s="13"/>
      <c r="C26" s="5"/>
      <c r="D26" s="41">
        <v>1001</v>
      </c>
      <c r="E26" s="42" t="s">
        <v>29</v>
      </c>
      <c r="F26" s="69">
        <f>R126</f>
        <v>5.2294340000000004</v>
      </c>
      <c r="G26" s="149" t="s">
        <v>118</v>
      </c>
      <c r="H26" s="209"/>
      <c r="I26" s="94"/>
      <c r="J26" s="77" t="s">
        <v>45</v>
      </c>
      <c r="K26" s="78">
        <v>0.08</v>
      </c>
      <c r="L26" s="79">
        <f>B12</f>
        <v>4.2614000000000001</v>
      </c>
      <c r="M26" s="79">
        <f t="shared" si="7"/>
        <v>0.34091199999999999</v>
      </c>
      <c r="O26" s="77" t="s">
        <v>45</v>
      </c>
      <c r="P26" s="78">
        <v>0.08</v>
      </c>
      <c r="Q26" s="79">
        <f>B12</f>
        <v>4.2614000000000001</v>
      </c>
      <c r="R26" s="79">
        <f t="shared" si="9"/>
        <v>0.34091199999999999</v>
      </c>
      <c r="V26" s="96"/>
    </row>
    <row r="27" spans="1:34" ht="25.5" customHeight="1" x14ac:dyDescent="0.2">
      <c r="A27" s="13"/>
      <c r="B27" s="13"/>
      <c r="C27" s="5"/>
      <c r="D27" s="41">
        <v>1002</v>
      </c>
      <c r="E27" s="42" t="s">
        <v>30</v>
      </c>
      <c r="F27" s="69">
        <f>M137</f>
        <v>5.8700660000000005</v>
      </c>
      <c r="G27" s="149" t="s">
        <v>118</v>
      </c>
      <c r="H27" s="209"/>
      <c r="I27" s="94"/>
      <c r="J27" s="88" t="s">
        <v>47</v>
      </c>
      <c r="K27" s="78">
        <v>0.08</v>
      </c>
      <c r="L27" s="79">
        <f>B13</f>
        <v>0</v>
      </c>
      <c r="M27" s="79">
        <f t="shared" si="7"/>
        <v>0</v>
      </c>
      <c r="O27" s="88" t="s">
        <v>47</v>
      </c>
      <c r="P27" s="78">
        <v>0.08</v>
      </c>
      <c r="Q27" s="79">
        <f>B13</f>
        <v>0</v>
      </c>
      <c r="R27" s="79">
        <f t="shared" si="9"/>
        <v>0</v>
      </c>
      <c r="S27" s="64"/>
      <c r="T27" s="91"/>
      <c r="U27" s="91"/>
      <c r="V27" s="96"/>
    </row>
    <row r="28" spans="1:34" ht="25.5" customHeight="1" x14ac:dyDescent="0.2">
      <c r="A28" s="1"/>
      <c r="B28" s="1"/>
      <c r="C28" s="1"/>
      <c r="D28" s="41">
        <v>1101</v>
      </c>
      <c r="E28" s="44" t="s">
        <v>41</v>
      </c>
      <c r="F28" s="69">
        <f>R137</f>
        <v>4.4170360000000004</v>
      </c>
      <c r="G28" s="43">
        <v>54.18</v>
      </c>
      <c r="H28" s="209"/>
      <c r="I28" s="94"/>
      <c r="J28" s="77"/>
      <c r="K28" s="78">
        <f>SUM(K19:K27)</f>
        <v>0.99999999999999989</v>
      </c>
      <c r="L28" s="79"/>
      <c r="M28" s="79">
        <f>M19+M20+M21+M22+M23+M24+M26+M27</f>
        <v>2.9349760000000003</v>
      </c>
      <c r="O28" s="77"/>
      <c r="P28" s="78">
        <f>SUM(P19:P27)</f>
        <v>1</v>
      </c>
      <c r="Q28" s="79"/>
      <c r="R28" s="79">
        <f>R19+R20+R21+R22+R23+R24+R26+R27</f>
        <v>2.9573199999999997</v>
      </c>
      <c r="S28" s="97"/>
      <c r="T28" s="98"/>
      <c r="U28" s="96"/>
      <c r="V28" s="96"/>
    </row>
    <row r="29" spans="1:34" ht="25.5" customHeight="1" x14ac:dyDescent="0.2">
      <c r="A29" s="1"/>
      <c r="B29" s="1"/>
      <c r="C29" s="1"/>
      <c r="D29" s="41">
        <v>1102</v>
      </c>
      <c r="E29" s="44" t="s">
        <v>32</v>
      </c>
      <c r="F29" s="69">
        <f>M148</f>
        <v>4.4170360000000004</v>
      </c>
      <c r="G29" s="43">
        <v>67.38</v>
      </c>
      <c r="H29" s="209"/>
      <c r="I29" s="94"/>
      <c r="J29" s="210" t="s">
        <v>37</v>
      </c>
      <c r="K29" s="210"/>
      <c r="L29" s="210"/>
      <c r="M29" s="210"/>
      <c r="O29" s="210" t="s">
        <v>38</v>
      </c>
      <c r="P29" s="210"/>
      <c r="Q29" s="210"/>
      <c r="R29" s="210"/>
      <c r="S29" s="97"/>
      <c r="T29" s="98"/>
      <c r="U29" s="96"/>
      <c r="V29" s="96"/>
    </row>
    <row r="30" spans="1:34" ht="25.5" customHeight="1" x14ac:dyDescent="0.2">
      <c r="A30" s="1"/>
      <c r="B30" s="1"/>
      <c r="C30" s="1"/>
      <c r="D30" s="41">
        <v>1103</v>
      </c>
      <c r="E30" s="44" t="s">
        <v>46</v>
      </c>
      <c r="F30" s="69">
        <f>R148</f>
        <v>4.4170360000000004</v>
      </c>
      <c r="G30" s="43">
        <v>54.66</v>
      </c>
      <c r="H30" s="209"/>
      <c r="I30" s="94"/>
      <c r="J30" s="76" t="s">
        <v>10</v>
      </c>
      <c r="K30" s="76" t="s">
        <v>11</v>
      </c>
      <c r="L30" s="76" t="s">
        <v>12</v>
      </c>
      <c r="M30" s="76" t="s">
        <v>13</v>
      </c>
      <c r="O30" s="76" t="s">
        <v>10</v>
      </c>
      <c r="P30" s="76" t="s">
        <v>11</v>
      </c>
      <c r="Q30" s="76" t="s">
        <v>12</v>
      </c>
      <c r="R30" s="76" t="s">
        <v>13</v>
      </c>
      <c r="T30" s="98"/>
      <c r="U30" s="96"/>
    </row>
    <row r="31" spans="1:34" ht="25.5" customHeight="1" x14ac:dyDescent="0.2">
      <c r="A31" s="1"/>
      <c r="B31" s="1"/>
      <c r="C31" s="1"/>
      <c r="D31" s="41">
        <v>1104</v>
      </c>
      <c r="E31" s="44" t="s">
        <v>35</v>
      </c>
      <c r="F31" s="69">
        <f>M159</f>
        <v>4.4170360000000004</v>
      </c>
      <c r="G31" s="43">
        <v>50.68</v>
      </c>
      <c r="H31" s="209"/>
      <c r="I31" s="94"/>
      <c r="J31" s="77" t="s">
        <v>42</v>
      </c>
      <c r="K31" s="78">
        <v>0.15</v>
      </c>
      <c r="L31" s="79">
        <f>B6</f>
        <v>11.0304</v>
      </c>
      <c r="M31" s="79">
        <f>K31*L31</f>
        <v>1.65456</v>
      </c>
      <c r="O31" s="77" t="s">
        <v>42</v>
      </c>
      <c r="P31" s="78">
        <v>0.15</v>
      </c>
      <c r="Q31" s="79">
        <f>B6</f>
        <v>11.0304</v>
      </c>
      <c r="R31" s="79">
        <f>P31*Q31</f>
        <v>1.65456</v>
      </c>
      <c r="T31" s="98"/>
      <c r="U31" s="96"/>
    </row>
    <row r="32" spans="1:34" ht="25.5" customHeight="1" thickBot="1" x14ac:dyDescent="0.25">
      <c r="A32" s="1"/>
      <c r="B32" s="1"/>
      <c r="C32" s="1"/>
      <c r="D32" s="45">
        <v>1105</v>
      </c>
      <c r="E32" s="46" t="s">
        <v>34</v>
      </c>
      <c r="F32" s="70">
        <f>R159</f>
        <v>4.4170360000000004</v>
      </c>
      <c r="G32" s="43">
        <v>48.26</v>
      </c>
      <c r="H32" s="213"/>
      <c r="I32" s="94"/>
      <c r="J32" s="77" t="s">
        <v>14</v>
      </c>
      <c r="K32" s="78">
        <v>0.25</v>
      </c>
      <c r="L32" s="79">
        <f>B7</f>
        <v>-7.72</v>
      </c>
      <c r="M32" s="79">
        <f t="shared" ref="M32:M37" si="10">K32*L32</f>
        <v>-1.93</v>
      </c>
      <c r="O32" s="77" t="s">
        <v>14</v>
      </c>
      <c r="P32" s="78">
        <v>0.2</v>
      </c>
      <c r="Q32" s="79">
        <f>B7</f>
        <v>-7.72</v>
      </c>
      <c r="R32" s="79">
        <f t="shared" ref="R32:R37" si="11">P32*Q32</f>
        <v>-1.544</v>
      </c>
      <c r="S32" s="97"/>
      <c r="T32" s="98"/>
      <c r="U32" s="96"/>
    </row>
    <row r="33" spans="1:21" ht="25.5" customHeight="1" x14ac:dyDescent="0.2">
      <c r="A33" s="1"/>
      <c r="B33" s="1"/>
      <c r="C33" s="1"/>
      <c r="G33" s="43">
        <v>45.64</v>
      </c>
      <c r="H33" s="9"/>
      <c r="I33" s="94"/>
      <c r="J33" s="77" t="s">
        <v>39</v>
      </c>
      <c r="K33" s="79">
        <v>0.08</v>
      </c>
      <c r="L33" s="79">
        <f>B8</f>
        <v>2.6368</v>
      </c>
      <c r="M33" s="79">
        <f t="shared" si="10"/>
        <v>0.21094400000000002</v>
      </c>
      <c r="O33" s="77" t="s">
        <v>39</v>
      </c>
      <c r="P33" s="79">
        <v>0.08</v>
      </c>
      <c r="Q33" s="79">
        <f>B8</f>
        <v>2.6368</v>
      </c>
      <c r="R33" s="79">
        <f t="shared" si="11"/>
        <v>0.21094400000000002</v>
      </c>
      <c r="T33" s="98"/>
      <c r="U33" s="96"/>
    </row>
    <row r="34" spans="1:21" ht="21" customHeight="1" x14ac:dyDescent="0.2">
      <c r="A34" s="1"/>
      <c r="B34" s="1"/>
      <c r="C34" s="1"/>
      <c r="D34" s="199" t="s">
        <v>114</v>
      </c>
      <c r="E34" s="199"/>
      <c r="G34" s="43">
        <v>53.77</v>
      </c>
      <c r="H34" s="1"/>
      <c r="I34" s="94"/>
      <c r="J34" s="77" t="s">
        <v>28</v>
      </c>
      <c r="K34" s="78">
        <v>0.2</v>
      </c>
      <c r="L34" s="79">
        <f>B10</f>
        <v>9.4138000000000002</v>
      </c>
      <c r="M34" s="79">
        <f t="shared" si="10"/>
        <v>1.8827600000000002</v>
      </c>
      <c r="O34" s="77" t="s">
        <v>28</v>
      </c>
      <c r="P34" s="78">
        <v>0.25</v>
      </c>
      <c r="Q34" s="79">
        <f>B10</f>
        <v>9.4138000000000002</v>
      </c>
      <c r="R34" s="79">
        <f t="shared" si="11"/>
        <v>2.35345</v>
      </c>
      <c r="T34" s="98"/>
      <c r="U34" s="96"/>
    </row>
    <row r="35" spans="1:21" ht="13.15" customHeight="1" x14ac:dyDescent="0.2">
      <c r="A35" s="1"/>
      <c r="B35" s="1"/>
      <c r="C35" s="1"/>
      <c r="D35" s="22"/>
      <c r="E35" s="13"/>
      <c r="F35" s="8"/>
      <c r="G35" s="23"/>
      <c r="H35" s="1"/>
      <c r="I35" s="94"/>
      <c r="J35" s="77" t="s">
        <v>44</v>
      </c>
      <c r="K35" s="79">
        <v>0.08</v>
      </c>
      <c r="L35" s="79">
        <f>B11</f>
        <v>9.6</v>
      </c>
      <c r="M35" s="79">
        <f t="shared" si="10"/>
        <v>0.76800000000000002</v>
      </c>
      <c r="O35" s="77" t="s">
        <v>44</v>
      </c>
      <c r="P35" s="79">
        <v>0.08</v>
      </c>
      <c r="Q35" s="79">
        <f>B11</f>
        <v>9.6</v>
      </c>
      <c r="R35" s="79">
        <f t="shared" si="11"/>
        <v>0.76800000000000002</v>
      </c>
      <c r="U35" s="96"/>
    </row>
    <row r="36" spans="1:21" ht="15" x14ac:dyDescent="0.2">
      <c r="D36" s="114" t="s">
        <v>110</v>
      </c>
      <c r="E36" s="200" t="s">
        <v>111</v>
      </c>
      <c r="F36" s="200"/>
      <c r="G36" s="200"/>
      <c r="H36" s="100"/>
      <c r="I36" s="94"/>
      <c r="J36" s="77" t="s">
        <v>45</v>
      </c>
      <c r="K36" s="79">
        <v>0.08</v>
      </c>
      <c r="L36" s="79">
        <f>B12</f>
        <v>4.2614000000000001</v>
      </c>
      <c r="M36" s="79">
        <f t="shared" si="10"/>
        <v>0.34091199999999999</v>
      </c>
      <c r="O36" s="77" t="s">
        <v>45</v>
      </c>
      <c r="P36" s="79">
        <v>0.08</v>
      </c>
      <c r="Q36" s="79">
        <f>B12</f>
        <v>4.2614000000000001</v>
      </c>
      <c r="R36" s="79">
        <f t="shared" si="11"/>
        <v>0.34091199999999999</v>
      </c>
    </row>
    <row r="37" spans="1:21" ht="13.9" customHeight="1" x14ac:dyDescent="0.2">
      <c r="I37" s="74"/>
      <c r="J37" s="88" t="s">
        <v>47</v>
      </c>
      <c r="K37" s="79">
        <v>0.08</v>
      </c>
      <c r="L37" s="79">
        <f>B13</f>
        <v>0</v>
      </c>
      <c r="M37" s="79">
        <f t="shared" si="10"/>
        <v>0</v>
      </c>
      <c r="O37" s="88" t="s">
        <v>47</v>
      </c>
      <c r="P37" s="79">
        <v>0.08</v>
      </c>
      <c r="Q37" s="79">
        <f>B13</f>
        <v>0</v>
      </c>
      <c r="R37" s="79">
        <f t="shared" si="11"/>
        <v>0</v>
      </c>
    </row>
    <row r="38" spans="1:21" ht="15" x14ac:dyDescent="0.2">
      <c r="E38" s="100"/>
      <c r="F38" s="100"/>
      <c r="G38" s="100"/>
      <c r="H38" s="100"/>
      <c r="I38" s="101"/>
      <c r="J38" s="77"/>
      <c r="K38" s="78">
        <f>SUM(K31:K37)</f>
        <v>0.91999999999999993</v>
      </c>
      <c r="L38" s="79"/>
      <c r="M38" s="79">
        <f>SUM(M31:M37)</f>
        <v>2.9271760000000002</v>
      </c>
      <c r="O38" s="77"/>
      <c r="P38" s="78">
        <f>SUM(P31:P37)</f>
        <v>0.91999999999999982</v>
      </c>
      <c r="Q38" s="79"/>
      <c r="R38" s="79">
        <f>SUM(R31:R37)</f>
        <v>3.7838660000000002</v>
      </c>
    </row>
    <row r="39" spans="1:21" ht="14.25" x14ac:dyDescent="0.2">
      <c r="E39" s="102"/>
      <c r="F39" s="102"/>
      <c r="G39" s="102"/>
      <c r="H39" s="102"/>
      <c r="I39" s="74"/>
      <c r="J39" s="196" t="s">
        <v>19</v>
      </c>
      <c r="K39" s="197"/>
      <c r="L39" s="197"/>
      <c r="M39" s="198"/>
      <c r="O39" s="196" t="s">
        <v>21</v>
      </c>
      <c r="P39" s="197"/>
      <c r="Q39" s="197"/>
      <c r="R39" s="198"/>
    </row>
    <row r="40" spans="1:21" ht="14.25" customHeight="1" x14ac:dyDescent="0.2">
      <c r="E40" s="100"/>
      <c r="F40" s="100"/>
      <c r="G40" s="100"/>
      <c r="H40" s="100"/>
      <c r="I40" s="101"/>
      <c r="J40" s="76" t="s">
        <v>10</v>
      </c>
      <c r="K40" s="76" t="s">
        <v>11</v>
      </c>
      <c r="L40" s="76" t="s">
        <v>12</v>
      </c>
      <c r="M40" s="76" t="s">
        <v>13</v>
      </c>
      <c r="O40" s="76" t="s">
        <v>10</v>
      </c>
      <c r="P40" s="76" t="s">
        <v>11</v>
      </c>
      <c r="Q40" s="76" t="s">
        <v>12</v>
      </c>
      <c r="R40" s="76" t="s">
        <v>13</v>
      </c>
    </row>
    <row r="41" spans="1:21" ht="14.25" x14ac:dyDescent="0.2">
      <c r="E41" s="102"/>
      <c r="F41" s="102"/>
      <c r="G41" s="102"/>
      <c r="I41" s="74"/>
      <c r="J41" s="77" t="s">
        <v>42</v>
      </c>
      <c r="K41" s="78">
        <v>0.25</v>
      </c>
      <c r="L41" s="79">
        <f t="shared" ref="L41:L48" si="12">B6</f>
        <v>11.0304</v>
      </c>
      <c r="M41" s="79">
        <f t="shared" ref="M41:M48" si="13">K41*L41</f>
        <v>2.7576000000000001</v>
      </c>
      <c r="O41" s="77" t="s">
        <v>42</v>
      </c>
      <c r="P41" s="78">
        <v>0.25</v>
      </c>
      <c r="Q41" s="79">
        <f t="shared" ref="Q41:Q48" si="14">B6</f>
        <v>11.0304</v>
      </c>
      <c r="R41" s="79">
        <f t="shared" ref="R41:R48" si="15">P41*Q41</f>
        <v>2.7576000000000001</v>
      </c>
    </row>
    <row r="42" spans="1:21" ht="25.5" x14ac:dyDescent="0.2">
      <c r="I42" s="103"/>
      <c r="J42" s="77" t="s">
        <v>14</v>
      </c>
      <c r="K42" s="78">
        <v>0.2</v>
      </c>
      <c r="L42" s="79">
        <f t="shared" si="12"/>
        <v>-7.72</v>
      </c>
      <c r="M42" s="79">
        <f t="shared" si="13"/>
        <v>-1.544</v>
      </c>
      <c r="O42" s="77" t="s">
        <v>14</v>
      </c>
      <c r="P42" s="78">
        <v>0.2</v>
      </c>
      <c r="Q42" s="79">
        <f t="shared" si="14"/>
        <v>-7.72</v>
      </c>
      <c r="R42" s="79">
        <f t="shared" si="15"/>
        <v>-1.544</v>
      </c>
    </row>
    <row r="43" spans="1:21" ht="25.5" x14ac:dyDescent="0.2">
      <c r="E43" s="102"/>
      <c r="F43" s="104"/>
      <c r="G43" s="102"/>
      <c r="I43" s="74"/>
      <c r="J43" s="77" t="s">
        <v>39</v>
      </c>
      <c r="K43" s="78">
        <v>0.15</v>
      </c>
      <c r="L43" s="79">
        <f t="shared" si="12"/>
        <v>2.6368</v>
      </c>
      <c r="M43" s="79">
        <f t="shared" si="13"/>
        <v>0.39551999999999998</v>
      </c>
      <c r="O43" s="77" t="s">
        <v>39</v>
      </c>
      <c r="P43" s="78">
        <v>0.15</v>
      </c>
      <c r="Q43" s="79">
        <f t="shared" si="14"/>
        <v>2.6368</v>
      </c>
      <c r="R43" s="79">
        <f t="shared" si="15"/>
        <v>0.39551999999999998</v>
      </c>
    </row>
    <row r="44" spans="1:21" ht="15.75" customHeight="1" x14ac:dyDescent="0.2">
      <c r="I44" s="101"/>
      <c r="J44" s="77" t="s">
        <v>43</v>
      </c>
      <c r="K44" s="79">
        <v>0.08</v>
      </c>
      <c r="L44" s="79">
        <f t="shared" si="12"/>
        <v>9.7500000000000003E-2</v>
      </c>
      <c r="M44" s="79">
        <f t="shared" si="13"/>
        <v>7.8000000000000005E-3</v>
      </c>
      <c r="O44" s="77" t="s">
        <v>43</v>
      </c>
      <c r="P44" s="79">
        <v>0.08</v>
      </c>
      <c r="Q44" s="79">
        <f t="shared" si="14"/>
        <v>9.7500000000000003E-2</v>
      </c>
      <c r="R44" s="79">
        <f t="shared" si="15"/>
        <v>7.8000000000000005E-3</v>
      </c>
    </row>
    <row r="45" spans="1:21" ht="14.25" x14ac:dyDescent="0.2">
      <c r="E45" s="105"/>
      <c r="F45" s="105"/>
      <c r="G45" s="105"/>
      <c r="H45" s="105"/>
      <c r="I45" s="103"/>
      <c r="J45" s="77" t="s">
        <v>28</v>
      </c>
      <c r="K45" s="79">
        <v>0.08</v>
      </c>
      <c r="L45" s="79">
        <f t="shared" si="12"/>
        <v>9.4138000000000002</v>
      </c>
      <c r="M45" s="79">
        <f t="shared" si="13"/>
        <v>0.753104</v>
      </c>
      <c r="O45" s="77" t="s">
        <v>28</v>
      </c>
      <c r="P45" s="79">
        <v>0.08</v>
      </c>
      <c r="Q45" s="79">
        <f t="shared" si="14"/>
        <v>9.4138000000000002</v>
      </c>
      <c r="R45" s="79">
        <f t="shared" si="15"/>
        <v>0.753104</v>
      </c>
    </row>
    <row r="46" spans="1:21" ht="14.25" x14ac:dyDescent="0.2">
      <c r="H46" s="105"/>
      <c r="I46" s="103"/>
      <c r="J46" s="77" t="s">
        <v>44</v>
      </c>
      <c r="K46" s="79">
        <v>0.08</v>
      </c>
      <c r="L46" s="79">
        <f t="shared" si="12"/>
        <v>9.6</v>
      </c>
      <c r="M46" s="79">
        <f t="shared" si="13"/>
        <v>0.76800000000000002</v>
      </c>
      <c r="O46" s="77" t="s">
        <v>44</v>
      </c>
      <c r="P46" s="79">
        <v>0.08</v>
      </c>
      <c r="Q46" s="79">
        <f t="shared" si="14"/>
        <v>9.6</v>
      </c>
      <c r="R46" s="79">
        <f t="shared" si="15"/>
        <v>0.76800000000000002</v>
      </c>
    </row>
    <row r="47" spans="1:21" ht="14.25" x14ac:dyDescent="0.2">
      <c r="E47" s="106"/>
      <c r="F47" s="106"/>
      <c r="G47" s="106"/>
      <c r="H47" s="105"/>
      <c r="I47" s="103"/>
      <c r="J47" s="77" t="s">
        <v>45</v>
      </c>
      <c r="K47" s="79">
        <v>0.08</v>
      </c>
      <c r="L47" s="79">
        <f t="shared" si="12"/>
        <v>4.2614000000000001</v>
      </c>
      <c r="M47" s="79">
        <f t="shared" si="13"/>
        <v>0.34091199999999999</v>
      </c>
      <c r="O47" s="77" t="s">
        <v>45</v>
      </c>
      <c r="P47" s="79">
        <v>0.08</v>
      </c>
      <c r="Q47" s="79">
        <f t="shared" si="14"/>
        <v>4.2614000000000001</v>
      </c>
      <c r="R47" s="79">
        <f t="shared" si="15"/>
        <v>0.34091199999999999</v>
      </c>
    </row>
    <row r="48" spans="1:21" x14ac:dyDescent="0.2">
      <c r="I48" s="101"/>
      <c r="J48" s="88" t="s">
        <v>47</v>
      </c>
      <c r="K48" s="79">
        <v>0.08</v>
      </c>
      <c r="L48" s="79">
        <f t="shared" si="12"/>
        <v>0</v>
      </c>
      <c r="M48" s="79">
        <f t="shared" si="13"/>
        <v>0</v>
      </c>
      <c r="O48" s="88" t="s">
        <v>47</v>
      </c>
      <c r="P48" s="79">
        <v>0.08</v>
      </c>
      <c r="Q48" s="79">
        <f t="shared" si="14"/>
        <v>0</v>
      </c>
      <c r="R48" s="79">
        <f t="shared" si="15"/>
        <v>0</v>
      </c>
    </row>
    <row r="49" spans="5:18" x14ac:dyDescent="0.2">
      <c r="E49" s="106"/>
      <c r="F49" s="106"/>
      <c r="G49" s="106"/>
      <c r="H49" s="106"/>
      <c r="I49" s="103"/>
      <c r="J49" s="77"/>
      <c r="K49" s="78">
        <f>SUM(K41:K48)</f>
        <v>0.99999999999999978</v>
      </c>
      <c r="L49" s="79"/>
      <c r="M49" s="79">
        <f>M41+M42+M43+M44+M46+M45+M47+M48</f>
        <v>3.478936</v>
      </c>
      <c r="O49" s="77"/>
      <c r="P49" s="78">
        <f>SUM(P41:P48)</f>
        <v>0.99999999999999978</v>
      </c>
      <c r="Q49" s="79"/>
      <c r="R49" s="79">
        <f>R41+R42+R43+R44+R45+R46+R47+R48</f>
        <v>3.4789359999999996</v>
      </c>
    </row>
    <row r="50" spans="5:18" x14ac:dyDescent="0.2">
      <c r="E50" s="106"/>
      <c r="F50" s="106"/>
      <c r="G50" s="106"/>
      <c r="H50" s="106"/>
      <c r="I50" s="103"/>
      <c r="J50" s="196" t="s">
        <v>93</v>
      </c>
      <c r="K50" s="197"/>
      <c r="L50" s="197"/>
      <c r="M50" s="198"/>
      <c r="O50" s="196" t="s">
        <v>92</v>
      </c>
      <c r="P50" s="197"/>
      <c r="Q50" s="197"/>
      <c r="R50" s="198"/>
    </row>
    <row r="51" spans="5:18" ht="12.75" customHeight="1" x14ac:dyDescent="0.2">
      <c r="E51" s="106"/>
      <c r="F51" s="106"/>
      <c r="G51" s="106"/>
      <c r="H51" s="106"/>
      <c r="I51" s="103"/>
      <c r="J51" s="76" t="s">
        <v>10</v>
      </c>
      <c r="K51" s="76" t="s">
        <v>11</v>
      </c>
      <c r="L51" s="76" t="s">
        <v>12</v>
      </c>
      <c r="M51" s="76" t="s">
        <v>13</v>
      </c>
      <c r="O51" s="77" t="s">
        <v>10</v>
      </c>
      <c r="P51" s="79" t="s">
        <v>11</v>
      </c>
      <c r="Q51" s="79" t="s">
        <v>12</v>
      </c>
      <c r="R51" s="79" t="s">
        <v>13</v>
      </c>
    </row>
    <row r="52" spans="5:18" x14ac:dyDescent="0.2">
      <c r="E52" s="106"/>
      <c r="F52" s="106"/>
      <c r="G52" s="106"/>
      <c r="H52" s="106"/>
      <c r="I52" s="103"/>
      <c r="J52" s="77" t="s">
        <v>42</v>
      </c>
      <c r="K52" s="78">
        <v>0.2</v>
      </c>
      <c r="L52" s="79">
        <f t="shared" ref="L52:L59" si="16">B6</f>
        <v>11.0304</v>
      </c>
      <c r="M52" s="79">
        <f>K52*L52</f>
        <v>2.20608</v>
      </c>
      <c r="O52" s="77" t="s">
        <v>42</v>
      </c>
      <c r="P52" s="78">
        <v>0.25</v>
      </c>
      <c r="Q52" s="79">
        <f t="shared" ref="Q52:Q59" si="17">B6</f>
        <v>11.0304</v>
      </c>
      <c r="R52" s="79">
        <f>P52*Q52</f>
        <v>2.7576000000000001</v>
      </c>
    </row>
    <row r="53" spans="5:18" ht="25.5" x14ac:dyDescent="0.2">
      <c r="E53" s="106"/>
      <c r="F53" s="106"/>
      <c r="G53" s="106"/>
      <c r="H53" s="106"/>
      <c r="I53" s="103"/>
      <c r="J53" s="77" t="s">
        <v>14</v>
      </c>
      <c r="K53" s="78">
        <v>0.08</v>
      </c>
      <c r="L53" s="79">
        <f t="shared" si="16"/>
        <v>-7.72</v>
      </c>
      <c r="M53" s="79">
        <f t="shared" ref="M53:M59" si="18">K53*L53</f>
        <v>-0.61760000000000004</v>
      </c>
      <c r="O53" s="77" t="s">
        <v>14</v>
      </c>
      <c r="P53" s="78">
        <v>0.08</v>
      </c>
      <c r="Q53" s="79">
        <f t="shared" si="17"/>
        <v>-7.72</v>
      </c>
      <c r="R53" s="79">
        <f t="shared" ref="R53:R59" si="19">P53*Q53</f>
        <v>-0.61760000000000004</v>
      </c>
    </row>
    <row r="54" spans="5:18" ht="25.5" x14ac:dyDescent="0.2">
      <c r="E54" s="106"/>
      <c r="F54" s="106"/>
      <c r="G54" s="106"/>
      <c r="H54" s="106"/>
      <c r="I54" s="103"/>
      <c r="J54" s="77" t="s">
        <v>39</v>
      </c>
      <c r="K54" s="78">
        <v>0.08</v>
      </c>
      <c r="L54" s="79">
        <f t="shared" si="16"/>
        <v>2.6368</v>
      </c>
      <c r="M54" s="79">
        <f t="shared" si="18"/>
        <v>0.21094400000000002</v>
      </c>
      <c r="O54" s="77" t="s">
        <v>39</v>
      </c>
      <c r="P54" s="78">
        <v>0.08</v>
      </c>
      <c r="Q54" s="79">
        <f t="shared" si="17"/>
        <v>2.6368</v>
      </c>
      <c r="R54" s="79">
        <f t="shared" si="19"/>
        <v>0.21094400000000002</v>
      </c>
    </row>
    <row r="55" spans="5:18" x14ac:dyDescent="0.2">
      <c r="E55" s="106"/>
      <c r="F55" s="106"/>
      <c r="G55" s="106"/>
      <c r="H55" s="106"/>
      <c r="I55" s="103"/>
      <c r="J55" s="77" t="s">
        <v>43</v>
      </c>
      <c r="K55" s="78">
        <v>0.15</v>
      </c>
      <c r="L55" s="79">
        <f t="shared" si="16"/>
        <v>9.7500000000000003E-2</v>
      </c>
      <c r="M55" s="79">
        <f t="shared" si="18"/>
        <v>1.4624999999999999E-2</v>
      </c>
      <c r="O55" s="77" t="s">
        <v>43</v>
      </c>
      <c r="P55" s="78">
        <v>0.08</v>
      </c>
      <c r="Q55" s="79">
        <f t="shared" si="17"/>
        <v>9.7500000000000003E-2</v>
      </c>
      <c r="R55" s="79">
        <f t="shared" si="19"/>
        <v>7.8000000000000005E-3</v>
      </c>
    </row>
    <row r="56" spans="5:18" x14ac:dyDescent="0.2">
      <c r="E56" s="106"/>
      <c r="F56" s="106"/>
      <c r="G56" s="106"/>
      <c r="H56" s="106"/>
      <c r="I56" s="103"/>
      <c r="J56" s="77" t="s">
        <v>28</v>
      </c>
      <c r="K56" s="78">
        <v>0.25</v>
      </c>
      <c r="L56" s="79">
        <f t="shared" si="16"/>
        <v>9.4138000000000002</v>
      </c>
      <c r="M56" s="79">
        <f t="shared" si="18"/>
        <v>2.35345</v>
      </c>
      <c r="O56" s="77" t="s">
        <v>28</v>
      </c>
      <c r="P56" s="78">
        <v>0.2</v>
      </c>
      <c r="Q56" s="79">
        <f t="shared" si="17"/>
        <v>9.4138000000000002</v>
      </c>
      <c r="R56" s="79">
        <f t="shared" si="19"/>
        <v>1.8827600000000002</v>
      </c>
    </row>
    <row r="57" spans="5:18" x14ac:dyDescent="0.2">
      <c r="E57" s="106"/>
      <c r="F57" s="106"/>
      <c r="G57" s="106"/>
      <c r="H57" s="106"/>
      <c r="I57" s="103"/>
      <c r="J57" s="77" t="s">
        <v>44</v>
      </c>
      <c r="K57" s="78">
        <v>0.08</v>
      </c>
      <c r="L57" s="79">
        <f t="shared" si="16"/>
        <v>9.6</v>
      </c>
      <c r="M57" s="79">
        <f t="shared" si="18"/>
        <v>0.76800000000000002</v>
      </c>
      <c r="O57" s="77" t="s">
        <v>44</v>
      </c>
      <c r="P57" s="78">
        <v>0.15</v>
      </c>
      <c r="Q57" s="79">
        <f t="shared" si="17"/>
        <v>9.6</v>
      </c>
      <c r="R57" s="79">
        <f t="shared" si="19"/>
        <v>1.44</v>
      </c>
    </row>
    <row r="58" spans="5:18" x14ac:dyDescent="0.2">
      <c r="E58" s="106"/>
      <c r="F58" s="106"/>
      <c r="G58" s="106"/>
      <c r="H58" s="106"/>
      <c r="I58" s="103"/>
      <c r="J58" s="77" t="s">
        <v>45</v>
      </c>
      <c r="K58" s="78">
        <v>0.08</v>
      </c>
      <c r="L58" s="79">
        <f t="shared" si="16"/>
        <v>4.2614000000000001</v>
      </c>
      <c r="M58" s="79">
        <f t="shared" si="18"/>
        <v>0.34091199999999999</v>
      </c>
      <c r="O58" s="77" t="s">
        <v>45</v>
      </c>
      <c r="P58" s="78">
        <v>0.08</v>
      </c>
      <c r="Q58" s="79">
        <f t="shared" si="17"/>
        <v>4.2614000000000001</v>
      </c>
      <c r="R58" s="79">
        <f t="shared" si="19"/>
        <v>0.34091199999999999</v>
      </c>
    </row>
    <row r="59" spans="5:18" x14ac:dyDescent="0.2">
      <c r="E59" s="106"/>
      <c r="F59" s="106"/>
      <c r="G59" s="106"/>
      <c r="H59" s="106"/>
      <c r="I59" s="103"/>
      <c r="J59" s="88" t="s">
        <v>47</v>
      </c>
      <c r="K59" s="78">
        <v>0.08</v>
      </c>
      <c r="L59" s="79">
        <f t="shared" si="16"/>
        <v>0</v>
      </c>
      <c r="M59" s="79">
        <f t="shared" si="18"/>
        <v>0</v>
      </c>
      <c r="O59" s="77" t="s">
        <v>47</v>
      </c>
      <c r="P59" s="78">
        <v>0.08</v>
      </c>
      <c r="Q59" s="79">
        <f t="shared" si="17"/>
        <v>0</v>
      </c>
      <c r="R59" s="79">
        <f t="shared" si="19"/>
        <v>0</v>
      </c>
    </row>
    <row r="60" spans="5:18" x14ac:dyDescent="0.2">
      <c r="E60" s="106"/>
      <c r="F60" s="106"/>
      <c r="G60" s="106"/>
      <c r="H60" s="106"/>
      <c r="I60" s="103"/>
      <c r="J60" s="77"/>
      <c r="K60" s="78">
        <f>SUM(K52:K59)</f>
        <v>0.99999999999999989</v>
      </c>
      <c r="L60" s="79"/>
      <c r="M60" s="79">
        <f>SUM(M52:M59)</f>
        <v>5.2764110000000004</v>
      </c>
      <c r="O60" s="77"/>
      <c r="P60" s="78">
        <f>SUM(P52:P59)</f>
        <v>1</v>
      </c>
      <c r="Q60" s="79"/>
      <c r="R60" s="79">
        <f>SUM(R52:R59)</f>
        <v>6.0224160000000007</v>
      </c>
    </row>
    <row r="61" spans="5:18" x14ac:dyDescent="0.2">
      <c r="E61" s="106"/>
      <c r="F61" s="106"/>
      <c r="G61" s="106"/>
      <c r="H61" s="106"/>
      <c r="I61" s="103"/>
      <c r="J61" s="196" t="s">
        <v>94</v>
      </c>
      <c r="K61" s="197"/>
      <c r="L61" s="197"/>
      <c r="M61" s="198"/>
      <c r="O61" s="196" t="s">
        <v>9</v>
      </c>
      <c r="P61" s="197"/>
      <c r="Q61" s="197"/>
      <c r="R61" s="198"/>
    </row>
    <row r="62" spans="5:18" ht="12.75" customHeight="1" x14ac:dyDescent="0.2">
      <c r="E62" s="106"/>
      <c r="F62" s="106"/>
      <c r="G62" s="106"/>
      <c r="H62" s="106"/>
      <c r="I62" s="103"/>
      <c r="J62" s="76" t="s">
        <v>10</v>
      </c>
      <c r="K62" s="76" t="s">
        <v>11</v>
      </c>
      <c r="L62" s="76" t="s">
        <v>12</v>
      </c>
      <c r="M62" s="76" t="s">
        <v>13</v>
      </c>
      <c r="O62" s="76" t="s">
        <v>10</v>
      </c>
      <c r="P62" s="76" t="s">
        <v>11</v>
      </c>
      <c r="Q62" s="76" t="s">
        <v>12</v>
      </c>
      <c r="R62" s="76" t="s">
        <v>13</v>
      </c>
    </row>
    <row r="63" spans="5:18" x14ac:dyDescent="0.2">
      <c r="E63" s="106"/>
      <c r="F63" s="106"/>
      <c r="G63" s="106"/>
      <c r="H63" s="106"/>
      <c r="I63" s="103"/>
      <c r="J63" s="77" t="s">
        <v>42</v>
      </c>
      <c r="K63" s="78">
        <v>0.25</v>
      </c>
      <c r="L63" s="79">
        <f t="shared" ref="L63:L70" si="20">B6</f>
        <v>11.0304</v>
      </c>
      <c r="M63" s="79">
        <f>K63*L63</f>
        <v>2.7576000000000001</v>
      </c>
      <c r="O63" s="77" t="s">
        <v>42</v>
      </c>
      <c r="P63" s="78">
        <v>0.2</v>
      </c>
      <c r="Q63" s="79">
        <f t="shared" ref="Q63:Q70" si="21">B6</f>
        <v>11.0304</v>
      </c>
      <c r="R63" s="79">
        <f t="shared" ref="R63:R70" si="22">P63*Q63</f>
        <v>2.20608</v>
      </c>
    </row>
    <row r="64" spans="5:18" ht="25.5" x14ac:dyDescent="0.2">
      <c r="E64" s="106"/>
      <c r="F64" s="106"/>
      <c r="G64" s="106"/>
      <c r="H64" s="106"/>
      <c r="I64" s="103"/>
      <c r="J64" s="77" t="s">
        <v>14</v>
      </c>
      <c r="K64" s="79">
        <v>0.08</v>
      </c>
      <c r="L64" s="79">
        <f t="shared" si="20"/>
        <v>-7.72</v>
      </c>
      <c r="M64" s="79">
        <f t="shared" ref="M64:M70" si="23">K64*L64</f>
        <v>-0.61760000000000004</v>
      </c>
      <c r="O64" s="77" t="s">
        <v>14</v>
      </c>
      <c r="P64" s="78">
        <v>0.25</v>
      </c>
      <c r="Q64" s="79">
        <f t="shared" si="21"/>
        <v>-7.72</v>
      </c>
      <c r="R64" s="79">
        <f t="shared" si="22"/>
        <v>-1.93</v>
      </c>
    </row>
    <row r="65" spans="5:18" ht="25.5" x14ac:dyDescent="0.2">
      <c r="E65" s="106"/>
      <c r="F65" s="106"/>
      <c r="G65" s="106"/>
      <c r="H65" s="106"/>
      <c r="I65" s="103"/>
      <c r="J65" s="77" t="s">
        <v>39</v>
      </c>
      <c r="K65" s="78">
        <v>0.15</v>
      </c>
      <c r="L65" s="79">
        <f t="shared" si="20"/>
        <v>2.6368</v>
      </c>
      <c r="M65" s="79">
        <f t="shared" si="23"/>
        <v>0.39551999999999998</v>
      </c>
      <c r="O65" s="77" t="s">
        <v>39</v>
      </c>
      <c r="P65" s="79">
        <v>0.08</v>
      </c>
      <c r="Q65" s="79">
        <f t="shared" si="21"/>
        <v>2.6368</v>
      </c>
      <c r="R65" s="79">
        <f t="shared" si="22"/>
        <v>0.21094400000000002</v>
      </c>
    </row>
    <row r="66" spans="5:18" x14ac:dyDescent="0.2">
      <c r="E66" s="106"/>
      <c r="F66" s="106"/>
      <c r="G66" s="106"/>
      <c r="H66" s="106"/>
      <c r="I66" s="103"/>
      <c r="J66" s="77" t="s">
        <v>43</v>
      </c>
      <c r="K66" s="78">
        <v>0.2</v>
      </c>
      <c r="L66" s="79">
        <f t="shared" si="20"/>
        <v>9.7500000000000003E-2</v>
      </c>
      <c r="M66" s="79">
        <f t="shared" si="23"/>
        <v>1.9500000000000003E-2</v>
      </c>
      <c r="O66" s="77" t="s">
        <v>43</v>
      </c>
      <c r="P66" s="78">
        <v>0.15</v>
      </c>
      <c r="Q66" s="79">
        <f t="shared" si="21"/>
        <v>9.7500000000000003E-2</v>
      </c>
      <c r="R66" s="79">
        <f t="shared" si="22"/>
        <v>1.4624999999999999E-2</v>
      </c>
    </row>
    <row r="67" spans="5:18" x14ac:dyDescent="0.2">
      <c r="E67" s="106"/>
      <c r="F67" s="106"/>
      <c r="G67" s="106"/>
      <c r="H67" s="106"/>
      <c r="I67" s="103"/>
      <c r="J67" s="77" t="s">
        <v>28</v>
      </c>
      <c r="K67" s="79">
        <v>0.08</v>
      </c>
      <c r="L67" s="79">
        <f t="shared" si="20"/>
        <v>9.4138000000000002</v>
      </c>
      <c r="M67" s="79">
        <f t="shared" si="23"/>
        <v>0.753104</v>
      </c>
      <c r="O67" s="77" t="s">
        <v>28</v>
      </c>
      <c r="P67" s="79">
        <v>0.08</v>
      </c>
      <c r="Q67" s="79">
        <f t="shared" si="21"/>
        <v>9.4138000000000002</v>
      </c>
      <c r="R67" s="79">
        <f t="shared" si="22"/>
        <v>0.753104</v>
      </c>
    </row>
    <row r="68" spans="5:18" x14ac:dyDescent="0.2">
      <c r="E68" s="106"/>
      <c r="F68" s="106"/>
      <c r="G68" s="106"/>
      <c r="H68" s="106"/>
      <c r="I68" s="103"/>
      <c r="J68" s="77" t="s">
        <v>44</v>
      </c>
      <c r="K68" s="79">
        <v>0.08</v>
      </c>
      <c r="L68" s="79">
        <f t="shared" si="20"/>
        <v>9.6</v>
      </c>
      <c r="M68" s="79">
        <f t="shared" si="23"/>
        <v>0.76800000000000002</v>
      </c>
      <c r="O68" s="77" t="s">
        <v>44</v>
      </c>
      <c r="P68" s="79">
        <v>0.08</v>
      </c>
      <c r="Q68" s="79">
        <f t="shared" si="21"/>
        <v>9.6</v>
      </c>
      <c r="R68" s="79">
        <f t="shared" si="22"/>
        <v>0.76800000000000002</v>
      </c>
    </row>
    <row r="69" spans="5:18" x14ac:dyDescent="0.2">
      <c r="E69" s="106"/>
      <c r="F69" s="106"/>
      <c r="G69" s="106"/>
      <c r="H69" s="106"/>
      <c r="I69" s="103"/>
      <c r="J69" s="77" t="s">
        <v>45</v>
      </c>
      <c r="K69" s="79">
        <v>0.08</v>
      </c>
      <c r="L69" s="79">
        <f t="shared" si="20"/>
        <v>4.2614000000000001</v>
      </c>
      <c r="M69" s="79">
        <f t="shared" si="23"/>
        <v>0.34091199999999999</v>
      </c>
      <c r="O69" s="77" t="s">
        <v>45</v>
      </c>
      <c r="P69" s="79">
        <v>0.08</v>
      </c>
      <c r="Q69" s="79">
        <f t="shared" si="21"/>
        <v>4.2614000000000001</v>
      </c>
      <c r="R69" s="79">
        <f t="shared" si="22"/>
        <v>0.34091199999999999</v>
      </c>
    </row>
    <row r="70" spans="5:18" x14ac:dyDescent="0.2">
      <c r="I70" s="74"/>
      <c r="J70" s="88" t="s">
        <v>47</v>
      </c>
      <c r="K70" s="79">
        <v>0.08</v>
      </c>
      <c r="L70" s="79">
        <f t="shared" si="20"/>
        <v>0</v>
      </c>
      <c r="M70" s="79">
        <f t="shared" si="23"/>
        <v>0</v>
      </c>
      <c r="O70" s="88" t="s">
        <v>47</v>
      </c>
      <c r="P70" s="79">
        <v>0.08</v>
      </c>
      <c r="Q70" s="79">
        <f t="shared" si="21"/>
        <v>0</v>
      </c>
      <c r="R70" s="79">
        <f t="shared" si="22"/>
        <v>0</v>
      </c>
    </row>
    <row r="71" spans="5:18" x14ac:dyDescent="0.2">
      <c r="I71" s="74"/>
      <c r="J71" s="77"/>
      <c r="K71" s="78">
        <f>SUM(K63:K70)</f>
        <v>0.99999999999999978</v>
      </c>
      <c r="L71" s="79"/>
      <c r="M71" s="79">
        <f>SUM(M63:M70)</f>
        <v>4.4170360000000004</v>
      </c>
      <c r="O71" s="77"/>
      <c r="P71" s="78">
        <f>SUM(P63:P70)</f>
        <v>0.99999999999999989</v>
      </c>
      <c r="Q71" s="79"/>
      <c r="R71" s="79">
        <f>R63+R64+R65+R66+R67+R68+R69+R70</f>
        <v>2.3636649999999997</v>
      </c>
    </row>
    <row r="72" spans="5:18" x14ac:dyDescent="0.2">
      <c r="I72" s="74"/>
      <c r="J72" s="196" t="s">
        <v>80</v>
      </c>
      <c r="K72" s="197"/>
      <c r="L72" s="197"/>
      <c r="M72" s="198"/>
      <c r="O72" s="196" t="s">
        <v>23</v>
      </c>
      <c r="P72" s="197"/>
      <c r="Q72" s="197"/>
      <c r="R72" s="198"/>
    </row>
    <row r="73" spans="5:18" ht="12.75" customHeight="1" x14ac:dyDescent="0.2">
      <c r="I73" s="74"/>
      <c r="J73" s="76" t="s">
        <v>10</v>
      </c>
      <c r="K73" s="76" t="s">
        <v>11</v>
      </c>
      <c r="L73" s="76" t="s">
        <v>12</v>
      </c>
      <c r="M73" s="76" t="s">
        <v>13</v>
      </c>
      <c r="O73" s="76" t="s">
        <v>10</v>
      </c>
      <c r="P73" s="76" t="s">
        <v>11</v>
      </c>
      <c r="Q73" s="76" t="s">
        <v>12</v>
      </c>
      <c r="R73" s="76" t="s">
        <v>13</v>
      </c>
    </row>
    <row r="74" spans="5:18" x14ac:dyDescent="0.2">
      <c r="I74" s="74"/>
      <c r="J74" s="77" t="s">
        <v>42</v>
      </c>
      <c r="K74" s="78">
        <v>0.25</v>
      </c>
      <c r="L74" s="79">
        <f t="shared" ref="L74:L81" si="24">B6</f>
        <v>11.0304</v>
      </c>
      <c r="M74" s="79">
        <f>K74*L74</f>
        <v>2.7576000000000001</v>
      </c>
      <c r="O74" s="77" t="s">
        <v>42</v>
      </c>
      <c r="P74" s="78">
        <v>0.25</v>
      </c>
      <c r="Q74" s="79">
        <f t="shared" ref="Q74:Q81" si="25">B6</f>
        <v>11.0304</v>
      </c>
      <c r="R74" s="79">
        <f t="shared" ref="R74:R81" si="26">P74*Q74</f>
        <v>2.7576000000000001</v>
      </c>
    </row>
    <row r="75" spans="5:18" ht="25.5" x14ac:dyDescent="0.2">
      <c r="I75" s="74"/>
      <c r="J75" s="77" t="s">
        <v>14</v>
      </c>
      <c r="K75" s="79">
        <v>0.08</v>
      </c>
      <c r="L75" s="79">
        <f t="shared" si="24"/>
        <v>-7.72</v>
      </c>
      <c r="M75" s="79">
        <f t="shared" ref="M75:M81" si="27">K75*L75</f>
        <v>-0.61760000000000004</v>
      </c>
      <c r="O75" s="77" t="s">
        <v>14</v>
      </c>
      <c r="P75" s="78">
        <v>0.2</v>
      </c>
      <c r="Q75" s="79">
        <f t="shared" si="25"/>
        <v>-7.72</v>
      </c>
      <c r="R75" s="79">
        <f t="shared" si="26"/>
        <v>-1.544</v>
      </c>
    </row>
    <row r="76" spans="5:18" ht="25.5" x14ac:dyDescent="0.2">
      <c r="I76" s="74"/>
      <c r="J76" s="77" t="s">
        <v>39</v>
      </c>
      <c r="K76" s="78">
        <v>0.15</v>
      </c>
      <c r="L76" s="79">
        <f t="shared" si="24"/>
        <v>2.6368</v>
      </c>
      <c r="M76" s="79">
        <f t="shared" si="27"/>
        <v>0.39551999999999998</v>
      </c>
      <c r="O76" s="77" t="s">
        <v>39</v>
      </c>
      <c r="P76" s="78">
        <v>0.15</v>
      </c>
      <c r="Q76" s="79">
        <f t="shared" si="25"/>
        <v>2.6368</v>
      </c>
      <c r="R76" s="79">
        <f t="shared" si="26"/>
        <v>0.39551999999999998</v>
      </c>
    </row>
    <row r="77" spans="5:18" x14ac:dyDescent="0.2">
      <c r="I77" s="74"/>
      <c r="J77" s="77" t="s">
        <v>43</v>
      </c>
      <c r="K77" s="78">
        <v>0.2</v>
      </c>
      <c r="L77" s="79">
        <f t="shared" si="24"/>
        <v>9.7500000000000003E-2</v>
      </c>
      <c r="M77" s="79">
        <f t="shared" si="27"/>
        <v>1.9500000000000003E-2</v>
      </c>
      <c r="O77" s="77" t="s">
        <v>43</v>
      </c>
      <c r="P77" s="79">
        <v>0.08</v>
      </c>
      <c r="Q77" s="79">
        <f t="shared" si="25"/>
        <v>9.7500000000000003E-2</v>
      </c>
      <c r="R77" s="79">
        <f t="shared" si="26"/>
        <v>7.8000000000000005E-3</v>
      </c>
    </row>
    <row r="78" spans="5:18" x14ac:dyDescent="0.2">
      <c r="I78" s="74"/>
      <c r="J78" s="77" t="s">
        <v>28</v>
      </c>
      <c r="K78" s="79">
        <v>0.08</v>
      </c>
      <c r="L78" s="79">
        <f t="shared" si="24"/>
        <v>9.4138000000000002</v>
      </c>
      <c r="M78" s="79">
        <f t="shared" si="27"/>
        <v>0.753104</v>
      </c>
      <c r="O78" s="77" t="s">
        <v>28</v>
      </c>
      <c r="P78" s="79">
        <v>0.08</v>
      </c>
      <c r="Q78" s="79">
        <f t="shared" si="25"/>
        <v>9.4138000000000002</v>
      </c>
      <c r="R78" s="79">
        <f t="shared" si="26"/>
        <v>0.753104</v>
      </c>
    </row>
    <row r="79" spans="5:18" x14ac:dyDescent="0.2">
      <c r="I79" s="74"/>
      <c r="J79" s="77" t="s">
        <v>44</v>
      </c>
      <c r="K79" s="79">
        <v>0.08</v>
      </c>
      <c r="L79" s="79">
        <f t="shared" si="24"/>
        <v>9.6</v>
      </c>
      <c r="M79" s="79">
        <f t="shared" si="27"/>
        <v>0.76800000000000002</v>
      </c>
      <c r="O79" s="77" t="s">
        <v>44</v>
      </c>
      <c r="P79" s="79">
        <v>0.08</v>
      </c>
      <c r="Q79" s="79">
        <f t="shared" si="25"/>
        <v>9.6</v>
      </c>
      <c r="R79" s="79">
        <f t="shared" si="26"/>
        <v>0.76800000000000002</v>
      </c>
    </row>
    <row r="80" spans="5:18" x14ac:dyDescent="0.2">
      <c r="I80" s="74"/>
      <c r="J80" s="77" t="s">
        <v>45</v>
      </c>
      <c r="K80" s="79">
        <v>0.08</v>
      </c>
      <c r="L80" s="79">
        <f t="shared" si="24"/>
        <v>4.2614000000000001</v>
      </c>
      <c r="M80" s="79">
        <f t="shared" si="27"/>
        <v>0.34091199999999999</v>
      </c>
      <c r="O80" s="77" t="s">
        <v>45</v>
      </c>
      <c r="P80" s="79">
        <v>0.08</v>
      </c>
      <c r="Q80" s="79">
        <f t="shared" si="25"/>
        <v>4.2614000000000001</v>
      </c>
      <c r="R80" s="79">
        <f t="shared" si="26"/>
        <v>0.34091199999999999</v>
      </c>
    </row>
    <row r="81" spans="9:18" x14ac:dyDescent="0.2">
      <c r="I81" s="74"/>
      <c r="J81" s="88" t="s">
        <v>47</v>
      </c>
      <c r="K81" s="79">
        <v>0.08</v>
      </c>
      <c r="L81" s="79">
        <f t="shared" si="24"/>
        <v>0</v>
      </c>
      <c r="M81" s="79">
        <f t="shared" si="27"/>
        <v>0</v>
      </c>
      <c r="O81" s="88" t="s">
        <v>47</v>
      </c>
      <c r="P81" s="79">
        <v>0.08</v>
      </c>
      <c r="Q81" s="79">
        <f t="shared" si="25"/>
        <v>0</v>
      </c>
      <c r="R81" s="79">
        <f t="shared" si="26"/>
        <v>0</v>
      </c>
    </row>
    <row r="82" spans="9:18" x14ac:dyDescent="0.2">
      <c r="I82" s="74"/>
      <c r="J82" s="77"/>
      <c r="K82" s="78">
        <f>SUM(K74:K81)</f>
        <v>0.99999999999999978</v>
      </c>
      <c r="L82" s="79"/>
      <c r="M82" s="79">
        <f>SUM(M74:M81)</f>
        <v>4.4170360000000004</v>
      </c>
      <c r="O82" s="77"/>
      <c r="P82" s="78">
        <f>SUM(P74:P81)</f>
        <v>0.99999999999999978</v>
      </c>
      <c r="Q82" s="79"/>
      <c r="R82" s="79">
        <f>R74+R75+R76+R77+R79+R80+R81</f>
        <v>2.725832</v>
      </c>
    </row>
    <row r="83" spans="9:18" x14ac:dyDescent="0.2">
      <c r="I83" s="74"/>
      <c r="J83" s="196" t="s">
        <v>48</v>
      </c>
      <c r="K83" s="197"/>
      <c r="L83" s="197"/>
      <c r="M83" s="198"/>
      <c r="O83" s="196" t="s">
        <v>24</v>
      </c>
      <c r="P83" s="197"/>
      <c r="Q83" s="197"/>
      <c r="R83" s="198"/>
    </row>
    <row r="84" spans="9:18" ht="12.75" customHeight="1" x14ac:dyDescent="0.2">
      <c r="I84" s="74"/>
      <c r="J84" s="76" t="s">
        <v>10</v>
      </c>
      <c r="K84" s="76" t="s">
        <v>11</v>
      </c>
      <c r="L84" s="76" t="s">
        <v>12</v>
      </c>
      <c r="M84" s="76" t="s">
        <v>13</v>
      </c>
      <c r="O84" s="76" t="s">
        <v>10</v>
      </c>
      <c r="P84" s="76" t="s">
        <v>11</v>
      </c>
      <c r="Q84" s="76" t="s">
        <v>12</v>
      </c>
      <c r="R84" s="76" t="s">
        <v>13</v>
      </c>
    </row>
    <row r="85" spans="9:18" x14ac:dyDescent="0.2">
      <c r="I85" s="74"/>
      <c r="J85" s="77" t="s">
        <v>42</v>
      </c>
      <c r="K85" s="78">
        <v>0.2</v>
      </c>
      <c r="L85" s="79">
        <f t="shared" ref="L85:L92" si="28">B6</f>
        <v>11.0304</v>
      </c>
      <c r="M85" s="79">
        <f t="shared" ref="M85:M92" si="29">K85*L85</f>
        <v>2.20608</v>
      </c>
      <c r="O85" s="77" t="s">
        <v>42</v>
      </c>
      <c r="P85" s="107">
        <v>0.2</v>
      </c>
      <c r="Q85" s="79">
        <f t="shared" ref="Q85:Q92" si="30">B6</f>
        <v>11.0304</v>
      </c>
      <c r="R85" s="79">
        <f t="shared" ref="R85:R92" si="31">P85*Q85</f>
        <v>2.20608</v>
      </c>
    </row>
    <row r="86" spans="9:18" ht="25.5" x14ac:dyDescent="0.2">
      <c r="I86" s="74"/>
      <c r="J86" s="77" t="s">
        <v>14</v>
      </c>
      <c r="K86" s="79">
        <v>0.08</v>
      </c>
      <c r="L86" s="79">
        <f t="shared" si="28"/>
        <v>-7.72</v>
      </c>
      <c r="M86" s="79">
        <f t="shared" si="29"/>
        <v>-0.61760000000000004</v>
      </c>
      <c r="O86" s="77" t="s">
        <v>14</v>
      </c>
      <c r="P86" s="78">
        <v>0.08</v>
      </c>
      <c r="Q86" s="79">
        <f t="shared" si="30"/>
        <v>-7.72</v>
      </c>
      <c r="R86" s="79">
        <f t="shared" si="31"/>
        <v>-0.61760000000000004</v>
      </c>
    </row>
    <row r="87" spans="9:18" ht="25.5" x14ac:dyDescent="0.2">
      <c r="I87" s="74"/>
      <c r="J87" s="77" t="s">
        <v>39</v>
      </c>
      <c r="K87" s="79">
        <v>0.08</v>
      </c>
      <c r="L87" s="79">
        <f t="shared" si="28"/>
        <v>2.6368</v>
      </c>
      <c r="M87" s="79">
        <f t="shared" si="29"/>
        <v>0.21094400000000002</v>
      </c>
      <c r="O87" s="77" t="s">
        <v>39</v>
      </c>
      <c r="P87" s="107">
        <v>0.25</v>
      </c>
      <c r="Q87" s="79">
        <f t="shared" si="30"/>
        <v>2.6368</v>
      </c>
      <c r="R87" s="79">
        <f t="shared" si="31"/>
        <v>0.65920000000000001</v>
      </c>
    </row>
    <row r="88" spans="9:18" x14ac:dyDescent="0.2">
      <c r="I88" s="74"/>
      <c r="J88" s="77" t="s">
        <v>43</v>
      </c>
      <c r="K88" s="78">
        <v>0.15</v>
      </c>
      <c r="L88" s="79">
        <f t="shared" si="28"/>
        <v>9.7500000000000003E-2</v>
      </c>
      <c r="M88" s="79">
        <f t="shared" si="29"/>
        <v>1.4624999999999999E-2</v>
      </c>
      <c r="O88" s="77" t="s">
        <v>43</v>
      </c>
      <c r="P88" s="107">
        <v>0.15</v>
      </c>
      <c r="Q88" s="79">
        <f t="shared" si="30"/>
        <v>9.7500000000000003E-2</v>
      </c>
      <c r="R88" s="79">
        <f t="shared" si="31"/>
        <v>1.4624999999999999E-2</v>
      </c>
    </row>
    <row r="89" spans="9:18" x14ac:dyDescent="0.2">
      <c r="I89" s="74"/>
      <c r="J89" s="77" t="s">
        <v>28</v>
      </c>
      <c r="K89" s="79">
        <v>0.08</v>
      </c>
      <c r="L89" s="79">
        <f t="shared" si="28"/>
        <v>9.4138000000000002</v>
      </c>
      <c r="M89" s="79">
        <f t="shared" si="29"/>
        <v>0.753104</v>
      </c>
      <c r="O89" s="77" t="s">
        <v>28</v>
      </c>
      <c r="P89" s="78">
        <v>0.08</v>
      </c>
      <c r="Q89" s="79">
        <f t="shared" si="30"/>
        <v>9.4138000000000002</v>
      </c>
      <c r="R89" s="79">
        <f t="shared" si="31"/>
        <v>0.753104</v>
      </c>
    </row>
    <row r="90" spans="9:18" x14ac:dyDescent="0.2">
      <c r="I90" s="74"/>
      <c r="J90" s="77" t="s">
        <v>44</v>
      </c>
      <c r="K90" s="78">
        <v>0.08</v>
      </c>
      <c r="L90" s="79">
        <f t="shared" si="28"/>
        <v>9.6</v>
      </c>
      <c r="M90" s="79">
        <f t="shared" si="29"/>
        <v>0.76800000000000002</v>
      </c>
      <c r="O90" s="77" t="s">
        <v>44</v>
      </c>
      <c r="P90" s="78">
        <v>0.08</v>
      </c>
      <c r="Q90" s="79">
        <f t="shared" si="30"/>
        <v>9.6</v>
      </c>
      <c r="R90" s="79">
        <f t="shared" si="31"/>
        <v>0.76800000000000002</v>
      </c>
    </row>
    <row r="91" spans="9:18" x14ac:dyDescent="0.2">
      <c r="I91" s="74"/>
      <c r="J91" s="77" t="s">
        <v>45</v>
      </c>
      <c r="K91" s="79">
        <v>0.08</v>
      </c>
      <c r="L91" s="79">
        <f t="shared" si="28"/>
        <v>4.2614000000000001</v>
      </c>
      <c r="M91" s="79">
        <f t="shared" si="29"/>
        <v>0.34091199999999999</v>
      </c>
      <c r="O91" s="77" t="s">
        <v>45</v>
      </c>
      <c r="P91" s="78">
        <v>0.08</v>
      </c>
      <c r="Q91" s="79">
        <f t="shared" si="30"/>
        <v>4.2614000000000001</v>
      </c>
      <c r="R91" s="79">
        <f t="shared" si="31"/>
        <v>0.34091199999999999</v>
      </c>
    </row>
    <row r="92" spans="9:18" x14ac:dyDescent="0.2">
      <c r="I92" s="74"/>
      <c r="J92" s="88" t="s">
        <v>47</v>
      </c>
      <c r="K92" s="79">
        <v>0.25</v>
      </c>
      <c r="L92" s="79">
        <f t="shared" si="28"/>
        <v>0</v>
      </c>
      <c r="M92" s="79">
        <f t="shared" si="29"/>
        <v>0</v>
      </c>
      <c r="O92" s="88" t="s">
        <v>47</v>
      </c>
      <c r="P92" s="79">
        <v>0.08</v>
      </c>
      <c r="Q92" s="76">
        <f t="shared" si="30"/>
        <v>0</v>
      </c>
      <c r="R92" s="79">
        <f t="shared" si="31"/>
        <v>0</v>
      </c>
    </row>
    <row r="93" spans="9:18" x14ac:dyDescent="0.2">
      <c r="I93" s="74"/>
      <c r="J93" s="88"/>
      <c r="K93" s="78">
        <f>SUM(K85:K92)</f>
        <v>0.99999999999999989</v>
      </c>
      <c r="L93" s="79"/>
      <c r="M93" s="79">
        <f>SUM(M85:M92)</f>
        <v>3.6760649999999999</v>
      </c>
      <c r="O93" s="77"/>
      <c r="P93" s="78">
        <f>SUM(P85:P92)</f>
        <v>0.99999999999999989</v>
      </c>
      <c r="Q93" s="79"/>
      <c r="R93" s="79">
        <f>SUM(R85:R92)</f>
        <v>4.1243210000000001</v>
      </c>
    </row>
    <row r="94" spans="9:18" x14ac:dyDescent="0.2">
      <c r="I94" s="74"/>
      <c r="J94" s="196" t="s">
        <v>25</v>
      </c>
      <c r="K94" s="197"/>
      <c r="L94" s="197"/>
      <c r="M94" s="198"/>
      <c r="O94" s="196" t="s">
        <v>40</v>
      </c>
      <c r="P94" s="197"/>
      <c r="Q94" s="197"/>
      <c r="R94" s="198"/>
    </row>
    <row r="95" spans="9:18" ht="25.5" x14ac:dyDescent="0.2">
      <c r="I95" s="74"/>
      <c r="J95" s="76" t="s">
        <v>10</v>
      </c>
      <c r="K95" s="76" t="s">
        <v>11</v>
      </c>
      <c r="L95" s="76" t="s">
        <v>12</v>
      </c>
      <c r="M95" s="76" t="s">
        <v>13</v>
      </c>
      <c r="O95" s="76" t="s">
        <v>10</v>
      </c>
      <c r="P95" s="76" t="s">
        <v>11</v>
      </c>
      <c r="Q95" s="76" t="s">
        <v>12</v>
      </c>
      <c r="R95" s="76" t="s">
        <v>13</v>
      </c>
    </row>
    <row r="96" spans="9:18" x14ac:dyDescent="0.2">
      <c r="I96" s="74"/>
      <c r="J96" s="77" t="s">
        <v>42</v>
      </c>
      <c r="K96" s="78">
        <v>0.15</v>
      </c>
      <c r="L96" s="79">
        <f t="shared" ref="L96:L103" si="32">B6</f>
        <v>11.0304</v>
      </c>
      <c r="M96" s="79">
        <f t="shared" ref="M96:M103" si="33">K96*L96</f>
        <v>1.65456</v>
      </c>
      <c r="O96" s="77" t="s">
        <v>42</v>
      </c>
      <c r="P96" s="78">
        <v>0.2</v>
      </c>
      <c r="Q96" s="79">
        <f t="shared" ref="Q96:Q103" si="34">B6</f>
        <v>11.0304</v>
      </c>
      <c r="R96" s="79">
        <f t="shared" ref="R96:R103" si="35">P96*Q96</f>
        <v>2.20608</v>
      </c>
    </row>
    <row r="97" spans="9:18" ht="25.5" x14ac:dyDescent="0.2">
      <c r="I97" s="74"/>
      <c r="J97" s="77" t="s">
        <v>14</v>
      </c>
      <c r="K97" s="78">
        <v>0.25</v>
      </c>
      <c r="L97" s="79">
        <f t="shared" si="32"/>
        <v>-7.72</v>
      </c>
      <c r="M97" s="79">
        <f t="shared" si="33"/>
        <v>-1.93</v>
      </c>
      <c r="O97" s="77" t="s">
        <v>14</v>
      </c>
      <c r="P97" s="78">
        <v>0.25</v>
      </c>
      <c r="Q97" s="79">
        <f t="shared" si="34"/>
        <v>-7.72</v>
      </c>
      <c r="R97" s="79">
        <f t="shared" si="35"/>
        <v>-1.93</v>
      </c>
    </row>
    <row r="98" spans="9:18" ht="25.5" x14ac:dyDescent="0.2">
      <c r="I98" s="74"/>
      <c r="J98" s="77" t="s">
        <v>39</v>
      </c>
      <c r="K98" s="78">
        <v>0.2</v>
      </c>
      <c r="L98" s="79">
        <f t="shared" si="32"/>
        <v>2.6368</v>
      </c>
      <c r="M98" s="79">
        <f t="shared" si="33"/>
        <v>0.52736000000000005</v>
      </c>
      <c r="O98" s="77" t="s">
        <v>39</v>
      </c>
      <c r="P98" s="79">
        <v>0.08</v>
      </c>
      <c r="Q98" s="79">
        <f t="shared" si="34"/>
        <v>2.6368</v>
      </c>
      <c r="R98" s="79">
        <f t="shared" si="35"/>
        <v>0.21094400000000002</v>
      </c>
    </row>
    <row r="99" spans="9:18" x14ac:dyDescent="0.2">
      <c r="I99" s="74"/>
      <c r="J99" s="77" t="s">
        <v>43</v>
      </c>
      <c r="K99" s="79">
        <v>0.08</v>
      </c>
      <c r="L99" s="79">
        <f t="shared" si="32"/>
        <v>9.7500000000000003E-2</v>
      </c>
      <c r="M99" s="79">
        <f t="shared" si="33"/>
        <v>7.8000000000000005E-3</v>
      </c>
      <c r="O99" s="77" t="s">
        <v>43</v>
      </c>
      <c r="P99" s="78">
        <v>0.15</v>
      </c>
      <c r="Q99" s="79">
        <f t="shared" si="34"/>
        <v>9.7500000000000003E-2</v>
      </c>
      <c r="R99" s="79">
        <f t="shared" si="35"/>
        <v>1.4624999999999999E-2</v>
      </c>
    </row>
    <row r="100" spans="9:18" x14ac:dyDescent="0.2">
      <c r="I100" s="74"/>
      <c r="J100" s="77" t="s">
        <v>28</v>
      </c>
      <c r="K100" s="79">
        <v>0.08</v>
      </c>
      <c r="L100" s="79">
        <f t="shared" si="32"/>
        <v>9.4138000000000002</v>
      </c>
      <c r="M100" s="79">
        <f t="shared" si="33"/>
        <v>0.753104</v>
      </c>
      <c r="O100" s="77" t="s">
        <v>28</v>
      </c>
      <c r="P100" s="79">
        <v>0.08</v>
      </c>
      <c r="Q100" s="79">
        <f t="shared" si="34"/>
        <v>9.4138000000000002</v>
      </c>
      <c r="R100" s="79">
        <f t="shared" si="35"/>
        <v>0.753104</v>
      </c>
    </row>
    <row r="101" spans="9:18" x14ac:dyDescent="0.2">
      <c r="I101" s="74"/>
      <c r="J101" s="77" t="s">
        <v>44</v>
      </c>
      <c r="K101" s="79">
        <v>0.08</v>
      </c>
      <c r="L101" s="79">
        <f t="shared" si="32"/>
        <v>9.6</v>
      </c>
      <c r="M101" s="79">
        <f t="shared" si="33"/>
        <v>0.76800000000000002</v>
      </c>
      <c r="O101" s="77" t="s">
        <v>44</v>
      </c>
      <c r="P101" s="79">
        <v>0.08</v>
      </c>
      <c r="Q101" s="79">
        <f t="shared" si="34"/>
        <v>9.6</v>
      </c>
      <c r="R101" s="79">
        <f t="shared" si="35"/>
        <v>0.76800000000000002</v>
      </c>
    </row>
    <row r="102" spans="9:18" x14ac:dyDescent="0.2">
      <c r="I102" s="74"/>
      <c r="J102" s="77" t="s">
        <v>45</v>
      </c>
      <c r="K102" s="79">
        <v>0.08</v>
      </c>
      <c r="L102" s="79">
        <f t="shared" si="32"/>
        <v>4.2614000000000001</v>
      </c>
      <c r="M102" s="79">
        <f t="shared" si="33"/>
        <v>0.34091199999999999</v>
      </c>
      <c r="O102" s="77" t="s">
        <v>45</v>
      </c>
      <c r="P102" s="79">
        <v>0.08</v>
      </c>
      <c r="Q102" s="79">
        <f t="shared" si="34"/>
        <v>4.2614000000000001</v>
      </c>
      <c r="R102" s="79">
        <f t="shared" si="35"/>
        <v>0.34091199999999999</v>
      </c>
    </row>
    <row r="103" spans="9:18" x14ac:dyDescent="0.2">
      <c r="I103" s="74"/>
      <c r="J103" s="88" t="s">
        <v>47</v>
      </c>
      <c r="K103" s="79">
        <v>0.08</v>
      </c>
      <c r="L103" s="79">
        <f t="shared" si="32"/>
        <v>0</v>
      </c>
      <c r="M103" s="79">
        <f t="shared" si="33"/>
        <v>0</v>
      </c>
      <c r="O103" s="88" t="s">
        <v>47</v>
      </c>
      <c r="P103" s="79">
        <v>0.08</v>
      </c>
      <c r="Q103" s="79">
        <f t="shared" si="34"/>
        <v>0</v>
      </c>
      <c r="R103" s="79">
        <f t="shared" si="35"/>
        <v>0</v>
      </c>
    </row>
    <row r="104" spans="9:18" x14ac:dyDescent="0.2">
      <c r="I104" s="74"/>
      <c r="J104" s="77"/>
      <c r="K104" s="78">
        <f>SUM(K96:K103)</f>
        <v>0.99999999999999989</v>
      </c>
      <c r="L104" s="79"/>
      <c r="M104" s="79">
        <f>M96+M97+M98+M99+M100+M101+M102+M103</f>
        <v>2.1217360000000003</v>
      </c>
      <c r="O104" s="77"/>
      <c r="P104" s="78">
        <f>SUM(P96:P103)</f>
        <v>0.99999999999999989</v>
      </c>
      <c r="Q104" s="79"/>
      <c r="R104" s="79">
        <f>R96+R97+R98+R99+R100+R101+R102+R103</f>
        <v>2.3636649999999997</v>
      </c>
    </row>
    <row r="105" spans="9:18" x14ac:dyDescent="0.2">
      <c r="I105" s="74"/>
      <c r="J105" s="196" t="s">
        <v>36</v>
      </c>
      <c r="K105" s="197"/>
      <c r="L105" s="197"/>
      <c r="M105" s="198"/>
      <c r="O105" s="196" t="s">
        <v>28</v>
      </c>
      <c r="P105" s="197"/>
      <c r="Q105" s="197"/>
      <c r="R105" s="198"/>
    </row>
    <row r="106" spans="9:18" ht="25.5" x14ac:dyDescent="0.2">
      <c r="I106" s="74"/>
      <c r="J106" s="76" t="s">
        <v>10</v>
      </c>
      <c r="K106" s="76" t="s">
        <v>11</v>
      </c>
      <c r="L106" s="76" t="s">
        <v>12</v>
      </c>
      <c r="M106" s="76" t="s">
        <v>13</v>
      </c>
      <c r="O106" s="76" t="s">
        <v>10</v>
      </c>
      <c r="P106" s="76" t="s">
        <v>11</v>
      </c>
      <c r="Q106" s="76" t="s">
        <v>12</v>
      </c>
      <c r="R106" s="76" t="s">
        <v>13</v>
      </c>
    </row>
    <row r="107" spans="9:18" x14ac:dyDescent="0.2">
      <c r="I107" s="74"/>
      <c r="J107" s="77" t="s">
        <v>42</v>
      </c>
      <c r="K107" s="107">
        <v>0.2</v>
      </c>
      <c r="L107" s="79">
        <f t="shared" ref="L107:L114" si="36">B6</f>
        <v>11.0304</v>
      </c>
      <c r="M107" s="79">
        <f t="shared" ref="M107:M114" si="37">K107*L107</f>
        <v>2.20608</v>
      </c>
      <c r="O107" s="77" t="s">
        <v>42</v>
      </c>
      <c r="P107" s="78">
        <v>0.15</v>
      </c>
      <c r="Q107" s="79">
        <f t="shared" ref="Q107:Q114" si="38">B6</f>
        <v>11.0304</v>
      </c>
      <c r="R107" s="79">
        <f t="shared" ref="R107:R114" si="39">P107*Q107</f>
        <v>1.65456</v>
      </c>
    </row>
    <row r="108" spans="9:18" ht="25.5" x14ac:dyDescent="0.2">
      <c r="I108" s="74"/>
      <c r="J108" s="77" t="s">
        <v>14</v>
      </c>
      <c r="K108" s="107">
        <v>0.15</v>
      </c>
      <c r="L108" s="79">
        <f t="shared" si="36"/>
        <v>-7.72</v>
      </c>
      <c r="M108" s="79">
        <f t="shared" si="37"/>
        <v>-1.1579999999999999</v>
      </c>
      <c r="O108" s="77" t="s">
        <v>14</v>
      </c>
      <c r="P108" s="79">
        <v>0.08</v>
      </c>
      <c r="Q108" s="79">
        <f t="shared" si="38"/>
        <v>-7.72</v>
      </c>
      <c r="R108" s="79">
        <f t="shared" si="39"/>
        <v>-0.61760000000000004</v>
      </c>
    </row>
    <row r="109" spans="9:18" ht="25.5" x14ac:dyDescent="0.2">
      <c r="I109" s="74"/>
      <c r="J109" s="77" t="s">
        <v>39</v>
      </c>
      <c r="K109" s="79">
        <v>0.08</v>
      </c>
      <c r="L109" s="79">
        <f t="shared" si="36"/>
        <v>2.6368</v>
      </c>
      <c r="M109" s="79">
        <f t="shared" si="37"/>
        <v>0.21094400000000002</v>
      </c>
      <c r="O109" s="77" t="s">
        <v>39</v>
      </c>
      <c r="P109" s="79">
        <v>0.08</v>
      </c>
      <c r="Q109" s="79">
        <f t="shared" si="38"/>
        <v>2.6368</v>
      </c>
      <c r="R109" s="79">
        <f t="shared" si="39"/>
        <v>0.21094400000000002</v>
      </c>
    </row>
    <row r="110" spans="9:18" x14ac:dyDescent="0.2">
      <c r="I110" s="74"/>
      <c r="J110" s="77" t="s">
        <v>43</v>
      </c>
      <c r="K110" s="107">
        <v>0.25</v>
      </c>
      <c r="L110" s="79">
        <f t="shared" si="36"/>
        <v>9.7500000000000003E-2</v>
      </c>
      <c r="M110" s="79">
        <f t="shared" si="37"/>
        <v>2.4375000000000001E-2</v>
      </c>
      <c r="O110" s="77" t="s">
        <v>43</v>
      </c>
      <c r="P110" s="79">
        <v>0.08</v>
      </c>
      <c r="Q110" s="79">
        <f t="shared" si="38"/>
        <v>9.7500000000000003E-2</v>
      </c>
      <c r="R110" s="79">
        <f t="shared" si="39"/>
        <v>7.8000000000000005E-3</v>
      </c>
    </row>
    <row r="111" spans="9:18" x14ac:dyDescent="0.2">
      <c r="I111" s="74"/>
      <c r="J111" s="77" t="s">
        <v>28</v>
      </c>
      <c r="K111" s="79">
        <v>0.08</v>
      </c>
      <c r="L111" s="79">
        <f t="shared" si="36"/>
        <v>9.4138000000000002</v>
      </c>
      <c r="M111" s="79">
        <f t="shared" si="37"/>
        <v>0.753104</v>
      </c>
      <c r="O111" s="77" t="s">
        <v>28</v>
      </c>
      <c r="P111" s="78">
        <v>0.25</v>
      </c>
      <c r="Q111" s="79">
        <f t="shared" si="38"/>
        <v>9.4138000000000002</v>
      </c>
      <c r="R111" s="79">
        <f t="shared" si="39"/>
        <v>2.35345</v>
      </c>
    </row>
    <row r="112" spans="9:18" x14ac:dyDescent="0.2">
      <c r="I112" s="74"/>
      <c r="J112" s="77" t="s">
        <v>44</v>
      </c>
      <c r="K112" s="79">
        <v>0.08</v>
      </c>
      <c r="L112" s="79">
        <f t="shared" si="36"/>
        <v>9.6</v>
      </c>
      <c r="M112" s="79">
        <f t="shared" si="37"/>
        <v>0.76800000000000002</v>
      </c>
      <c r="O112" s="77" t="s">
        <v>44</v>
      </c>
      <c r="P112" s="78">
        <v>0.2</v>
      </c>
      <c r="Q112" s="79">
        <f t="shared" si="38"/>
        <v>9.6</v>
      </c>
      <c r="R112" s="79">
        <f t="shared" si="39"/>
        <v>1.92</v>
      </c>
    </row>
    <row r="113" spans="9:18" x14ac:dyDescent="0.2">
      <c r="I113" s="74"/>
      <c r="J113" s="77" t="s">
        <v>45</v>
      </c>
      <c r="K113" s="79">
        <v>0.08</v>
      </c>
      <c r="L113" s="79">
        <f t="shared" si="36"/>
        <v>4.2614000000000001</v>
      </c>
      <c r="M113" s="79">
        <f t="shared" si="37"/>
        <v>0.34091199999999999</v>
      </c>
      <c r="O113" s="77" t="s">
        <v>45</v>
      </c>
      <c r="P113" s="79">
        <v>0.08</v>
      </c>
      <c r="Q113" s="79">
        <f t="shared" si="38"/>
        <v>4.2614000000000001</v>
      </c>
      <c r="R113" s="79">
        <f t="shared" si="39"/>
        <v>0.34091199999999999</v>
      </c>
    </row>
    <row r="114" spans="9:18" x14ac:dyDescent="0.2">
      <c r="I114" s="74"/>
      <c r="J114" s="88" t="s">
        <v>47</v>
      </c>
      <c r="K114" s="79">
        <v>0.08</v>
      </c>
      <c r="L114" s="79">
        <f t="shared" si="36"/>
        <v>0</v>
      </c>
      <c r="M114" s="79">
        <f t="shared" si="37"/>
        <v>0</v>
      </c>
      <c r="O114" s="88" t="s">
        <v>47</v>
      </c>
      <c r="P114" s="79">
        <v>0.08</v>
      </c>
      <c r="Q114" s="79">
        <f t="shared" si="38"/>
        <v>0</v>
      </c>
      <c r="R114" s="79">
        <f t="shared" si="39"/>
        <v>0</v>
      </c>
    </row>
    <row r="115" spans="9:18" x14ac:dyDescent="0.2">
      <c r="I115" s="74"/>
      <c r="J115" s="77"/>
      <c r="K115" s="78">
        <f>SUM(K107:K114)</f>
        <v>0.99999999999999978</v>
      </c>
      <c r="L115" s="79"/>
      <c r="M115" s="79">
        <f>M107+M108+M109+M110+M111+M112+M113+M114</f>
        <v>3.1454150000000003</v>
      </c>
      <c r="O115" s="77"/>
      <c r="P115" s="78">
        <f>SUM(P107:P114)</f>
        <v>1</v>
      </c>
      <c r="Q115" s="79"/>
      <c r="R115" s="79">
        <f>R107+R108+R109+R110+R111+R112+R113+R114</f>
        <v>5.8700660000000005</v>
      </c>
    </row>
    <row r="116" spans="9:18" x14ac:dyDescent="0.2">
      <c r="I116" s="74"/>
      <c r="J116" s="196" t="s">
        <v>27</v>
      </c>
      <c r="K116" s="197"/>
      <c r="L116" s="197"/>
      <c r="M116" s="198"/>
      <c r="O116" s="196" t="s">
        <v>81</v>
      </c>
      <c r="P116" s="197"/>
      <c r="Q116" s="197"/>
      <c r="R116" s="198"/>
    </row>
    <row r="117" spans="9:18" ht="12.75" customHeight="1" x14ac:dyDescent="0.2">
      <c r="I117" s="74"/>
      <c r="J117" s="76" t="s">
        <v>10</v>
      </c>
      <c r="K117" s="76" t="s">
        <v>11</v>
      </c>
      <c r="L117" s="76" t="s">
        <v>12</v>
      </c>
      <c r="M117" s="76" t="s">
        <v>13</v>
      </c>
      <c r="O117" s="76" t="s">
        <v>10</v>
      </c>
      <c r="P117" s="76" t="s">
        <v>11</v>
      </c>
      <c r="Q117" s="76" t="s">
        <v>12</v>
      </c>
      <c r="R117" s="76" t="s">
        <v>13</v>
      </c>
    </row>
    <row r="118" spans="9:18" x14ac:dyDescent="0.2">
      <c r="I118" s="74"/>
      <c r="J118" s="77" t="s">
        <v>42</v>
      </c>
      <c r="K118" s="78">
        <v>0.15</v>
      </c>
      <c r="L118" s="79">
        <f t="shared" ref="L118:L125" si="40">B6</f>
        <v>11.0304</v>
      </c>
      <c r="M118" s="79">
        <f t="shared" ref="M118:M125" si="41">K118*L118</f>
        <v>1.65456</v>
      </c>
      <c r="O118" s="77" t="s">
        <v>42</v>
      </c>
      <c r="P118" s="78">
        <v>0.15</v>
      </c>
      <c r="Q118" s="79">
        <f t="shared" ref="Q118:Q125" si="42">B6</f>
        <v>11.0304</v>
      </c>
      <c r="R118" s="79">
        <f>P118*Q118</f>
        <v>1.65456</v>
      </c>
    </row>
    <row r="119" spans="9:18" ht="25.5" x14ac:dyDescent="0.2">
      <c r="I119" s="74"/>
      <c r="J119" s="77" t="s">
        <v>14</v>
      </c>
      <c r="K119" s="78">
        <v>0.25</v>
      </c>
      <c r="L119" s="79">
        <f t="shared" si="40"/>
        <v>-7.72</v>
      </c>
      <c r="M119" s="79">
        <f t="shared" si="41"/>
        <v>-1.93</v>
      </c>
      <c r="O119" s="77" t="s">
        <v>14</v>
      </c>
      <c r="P119" s="79">
        <v>0.08</v>
      </c>
      <c r="Q119" s="79">
        <f t="shared" si="42"/>
        <v>-7.72</v>
      </c>
      <c r="R119" s="79">
        <f t="shared" ref="R119:R125" si="43">P119*Q119</f>
        <v>-0.61760000000000004</v>
      </c>
    </row>
    <row r="120" spans="9:18" ht="25.5" x14ac:dyDescent="0.2">
      <c r="I120" s="74"/>
      <c r="J120" s="77" t="s">
        <v>39</v>
      </c>
      <c r="K120" s="79">
        <v>0.08</v>
      </c>
      <c r="L120" s="79">
        <f t="shared" si="40"/>
        <v>2.6368</v>
      </c>
      <c r="M120" s="79">
        <f t="shared" si="41"/>
        <v>0.21094400000000002</v>
      </c>
      <c r="O120" s="77" t="s">
        <v>39</v>
      </c>
      <c r="P120" s="79">
        <v>0.08</v>
      </c>
      <c r="Q120" s="79">
        <f t="shared" si="42"/>
        <v>2.6368</v>
      </c>
      <c r="R120" s="79">
        <f t="shared" si="43"/>
        <v>0.21094400000000002</v>
      </c>
    </row>
    <row r="121" spans="9:18" x14ac:dyDescent="0.2">
      <c r="I121" s="74"/>
      <c r="J121" s="77" t="s">
        <v>43</v>
      </c>
      <c r="K121" s="78">
        <v>0.2</v>
      </c>
      <c r="L121" s="79">
        <f t="shared" si="40"/>
        <v>9.7500000000000003E-2</v>
      </c>
      <c r="M121" s="79">
        <f t="shared" si="41"/>
        <v>1.9500000000000003E-2</v>
      </c>
      <c r="O121" s="77" t="s">
        <v>43</v>
      </c>
      <c r="P121" s="79">
        <v>0.08</v>
      </c>
      <c r="Q121" s="79">
        <f t="shared" si="42"/>
        <v>9.7500000000000003E-2</v>
      </c>
      <c r="R121" s="79">
        <f t="shared" si="43"/>
        <v>7.8000000000000005E-3</v>
      </c>
    </row>
    <row r="122" spans="9:18" x14ac:dyDescent="0.2">
      <c r="I122" s="74"/>
      <c r="J122" s="77" t="s">
        <v>28</v>
      </c>
      <c r="K122" s="79">
        <v>0.08</v>
      </c>
      <c r="L122" s="79">
        <f t="shared" si="40"/>
        <v>9.4138000000000002</v>
      </c>
      <c r="M122" s="79">
        <f t="shared" si="41"/>
        <v>0.753104</v>
      </c>
      <c r="O122" s="77" t="s">
        <v>28</v>
      </c>
      <c r="P122" s="78">
        <v>0.25</v>
      </c>
      <c r="Q122" s="79">
        <f t="shared" si="42"/>
        <v>9.4138000000000002</v>
      </c>
      <c r="R122" s="79">
        <f t="shared" si="43"/>
        <v>2.35345</v>
      </c>
    </row>
    <row r="123" spans="9:18" x14ac:dyDescent="0.2">
      <c r="I123" s="74"/>
      <c r="J123" s="77" t="s">
        <v>44</v>
      </c>
      <c r="K123" s="79">
        <v>0.08</v>
      </c>
      <c r="L123" s="79">
        <f t="shared" si="40"/>
        <v>9.6</v>
      </c>
      <c r="M123" s="79">
        <f t="shared" si="41"/>
        <v>0.76800000000000002</v>
      </c>
      <c r="O123" s="77" t="s">
        <v>44</v>
      </c>
      <c r="P123" s="79">
        <v>0.08</v>
      </c>
      <c r="Q123" s="79">
        <f t="shared" si="42"/>
        <v>9.6</v>
      </c>
      <c r="R123" s="79">
        <f t="shared" si="43"/>
        <v>0.76800000000000002</v>
      </c>
    </row>
    <row r="124" spans="9:18" x14ac:dyDescent="0.2">
      <c r="I124" s="74"/>
      <c r="J124" s="77" t="s">
        <v>45</v>
      </c>
      <c r="K124" s="79">
        <v>0.08</v>
      </c>
      <c r="L124" s="79">
        <f t="shared" si="40"/>
        <v>4.2614000000000001</v>
      </c>
      <c r="M124" s="79">
        <f t="shared" si="41"/>
        <v>0.34091199999999999</v>
      </c>
      <c r="O124" s="77" t="s">
        <v>45</v>
      </c>
      <c r="P124" s="78">
        <v>0.2</v>
      </c>
      <c r="Q124" s="79">
        <f t="shared" si="42"/>
        <v>4.2614000000000001</v>
      </c>
      <c r="R124" s="79">
        <f t="shared" si="43"/>
        <v>0.85228000000000004</v>
      </c>
    </row>
    <row r="125" spans="9:18" x14ac:dyDescent="0.2">
      <c r="I125" s="74"/>
      <c r="J125" s="88" t="s">
        <v>47</v>
      </c>
      <c r="K125" s="79">
        <v>0.08</v>
      </c>
      <c r="L125" s="79">
        <f t="shared" si="40"/>
        <v>0</v>
      </c>
      <c r="M125" s="79">
        <f t="shared" si="41"/>
        <v>0</v>
      </c>
      <c r="O125" s="88" t="s">
        <v>47</v>
      </c>
      <c r="P125" s="79">
        <v>0.08</v>
      </c>
      <c r="Q125" s="79">
        <f t="shared" si="42"/>
        <v>0</v>
      </c>
      <c r="R125" s="79">
        <f t="shared" si="43"/>
        <v>0</v>
      </c>
    </row>
    <row r="126" spans="9:18" x14ac:dyDescent="0.2">
      <c r="I126" s="74"/>
      <c r="J126" s="77"/>
      <c r="K126" s="78">
        <f>SUM(K118:K125)</f>
        <v>0.99999999999999989</v>
      </c>
      <c r="L126" s="79"/>
      <c r="M126" s="79">
        <f>M118+M119+M120+M121+M122+M123+M124+M125</f>
        <v>1.8170199999999999</v>
      </c>
      <c r="O126" s="77"/>
      <c r="P126" s="78">
        <f>SUM(P118:P125)</f>
        <v>0.99999999999999989</v>
      </c>
      <c r="Q126" s="79"/>
      <c r="R126" s="79">
        <f>SUM(R118:R125)</f>
        <v>5.2294340000000004</v>
      </c>
    </row>
    <row r="127" spans="9:18" x14ac:dyDescent="0.2">
      <c r="I127" s="74"/>
      <c r="J127" s="196" t="s">
        <v>30</v>
      </c>
      <c r="K127" s="197"/>
      <c r="L127" s="197"/>
      <c r="M127" s="198"/>
      <c r="O127" s="196" t="s">
        <v>41</v>
      </c>
      <c r="P127" s="197"/>
      <c r="Q127" s="197"/>
      <c r="R127" s="198"/>
    </row>
    <row r="128" spans="9:18" ht="12.75" customHeight="1" x14ac:dyDescent="0.2">
      <c r="I128" s="74"/>
      <c r="J128" s="76" t="s">
        <v>10</v>
      </c>
      <c r="K128" s="76" t="s">
        <v>11</v>
      </c>
      <c r="L128" s="76" t="s">
        <v>12</v>
      </c>
      <c r="M128" s="76" t="s">
        <v>13</v>
      </c>
      <c r="O128" s="76" t="s">
        <v>10</v>
      </c>
      <c r="P128" s="76" t="s">
        <v>11</v>
      </c>
      <c r="Q128" s="76" t="s">
        <v>12</v>
      </c>
      <c r="R128" s="76" t="s">
        <v>13</v>
      </c>
    </row>
    <row r="129" spans="9:18" x14ac:dyDescent="0.2">
      <c r="I129" s="74"/>
      <c r="J129" s="77" t="s">
        <v>42</v>
      </c>
      <c r="K129" s="78">
        <v>0.15</v>
      </c>
      <c r="L129" s="79">
        <f t="shared" ref="L129:L136" si="44">B6</f>
        <v>11.0304</v>
      </c>
      <c r="M129" s="79">
        <f t="shared" ref="M129:M136" si="45">K129*L129</f>
        <v>1.65456</v>
      </c>
      <c r="O129" s="77" t="s">
        <v>42</v>
      </c>
      <c r="P129" s="107">
        <v>0.25</v>
      </c>
      <c r="Q129" s="79">
        <f t="shared" ref="Q129:Q136" si="46">B6</f>
        <v>11.0304</v>
      </c>
      <c r="R129" s="79">
        <f t="shared" ref="R129:R136" si="47">P129*Q129</f>
        <v>2.7576000000000001</v>
      </c>
    </row>
    <row r="130" spans="9:18" ht="25.5" x14ac:dyDescent="0.2">
      <c r="I130" s="74"/>
      <c r="J130" s="77" t="s">
        <v>14</v>
      </c>
      <c r="K130" s="79">
        <v>0.08</v>
      </c>
      <c r="L130" s="79">
        <f t="shared" si="44"/>
        <v>-7.72</v>
      </c>
      <c r="M130" s="79">
        <f t="shared" si="45"/>
        <v>-0.61760000000000004</v>
      </c>
      <c r="O130" s="77" t="s">
        <v>14</v>
      </c>
      <c r="P130" s="79">
        <v>0.08</v>
      </c>
      <c r="Q130" s="79">
        <f t="shared" si="46"/>
        <v>-7.72</v>
      </c>
      <c r="R130" s="79">
        <f t="shared" si="47"/>
        <v>-0.61760000000000004</v>
      </c>
    </row>
    <row r="131" spans="9:18" ht="25.5" x14ac:dyDescent="0.2">
      <c r="I131" s="74"/>
      <c r="J131" s="77" t="s">
        <v>39</v>
      </c>
      <c r="K131" s="79">
        <v>0.08</v>
      </c>
      <c r="L131" s="79">
        <f t="shared" si="44"/>
        <v>2.6368</v>
      </c>
      <c r="M131" s="79">
        <f t="shared" si="45"/>
        <v>0.21094400000000002</v>
      </c>
      <c r="O131" s="77" t="s">
        <v>39</v>
      </c>
      <c r="P131" s="107">
        <v>0.15</v>
      </c>
      <c r="Q131" s="79">
        <f t="shared" si="46"/>
        <v>2.6368</v>
      </c>
      <c r="R131" s="79">
        <f t="shared" si="47"/>
        <v>0.39551999999999998</v>
      </c>
    </row>
    <row r="132" spans="9:18" x14ac:dyDescent="0.2">
      <c r="I132" s="74"/>
      <c r="J132" s="77" t="s">
        <v>43</v>
      </c>
      <c r="K132" s="79">
        <v>0.08</v>
      </c>
      <c r="L132" s="79">
        <f t="shared" si="44"/>
        <v>9.7500000000000003E-2</v>
      </c>
      <c r="M132" s="79">
        <f t="shared" si="45"/>
        <v>7.8000000000000005E-3</v>
      </c>
      <c r="O132" s="77" t="s">
        <v>43</v>
      </c>
      <c r="P132" s="107">
        <v>0.2</v>
      </c>
      <c r="Q132" s="79">
        <f t="shared" si="46"/>
        <v>9.7500000000000003E-2</v>
      </c>
      <c r="R132" s="79">
        <f t="shared" si="47"/>
        <v>1.9500000000000003E-2</v>
      </c>
    </row>
    <row r="133" spans="9:18" x14ac:dyDescent="0.2">
      <c r="I133" s="74"/>
      <c r="J133" s="77" t="s">
        <v>28</v>
      </c>
      <c r="K133" s="78">
        <v>0.25</v>
      </c>
      <c r="L133" s="79">
        <f t="shared" si="44"/>
        <v>9.4138000000000002</v>
      </c>
      <c r="M133" s="79">
        <f t="shared" si="45"/>
        <v>2.35345</v>
      </c>
      <c r="O133" s="77" t="s">
        <v>28</v>
      </c>
      <c r="P133" s="79">
        <v>0.08</v>
      </c>
      <c r="Q133" s="79">
        <f t="shared" si="46"/>
        <v>9.4138000000000002</v>
      </c>
      <c r="R133" s="79">
        <f t="shared" si="47"/>
        <v>0.753104</v>
      </c>
    </row>
    <row r="134" spans="9:18" x14ac:dyDescent="0.2">
      <c r="I134" s="74"/>
      <c r="J134" s="77" t="s">
        <v>44</v>
      </c>
      <c r="K134" s="78">
        <v>0.2</v>
      </c>
      <c r="L134" s="79">
        <f t="shared" si="44"/>
        <v>9.6</v>
      </c>
      <c r="M134" s="79">
        <f t="shared" si="45"/>
        <v>1.92</v>
      </c>
      <c r="O134" s="77" t="s">
        <v>44</v>
      </c>
      <c r="P134" s="79">
        <v>0.08</v>
      </c>
      <c r="Q134" s="79">
        <f t="shared" si="46"/>
        <v>9.6</v>
      </c>
      <c r="R134" s="79">
        <f t="shared" si="47"/>
        <v>0.76800000000000002</v>
      </c>
    </row>
    <row r="135" spans="9:18" x14ac:dyDescent="0.2">
      <c r="I135" s="74"/>
      <c r="J135" s="77" t="s">
        <v>45</v>
      </c>
      <c r="K135" s="79">
        <v>0.08</v>
      </c>
      <c r="L135" s="79">
        <f t="shared" si="44"/>
        <v>4.2614000000000001</v>
      </c>
      <c r="M135" s="79">
        <f t="shared" si="45"/>
        <v>0.34091199999999999</v>
      </c>
      <c r="O135" s="77" t="s">
        <v>45</v>
      </c>
      <c r="P135" s="79">
        <v>0.08</v>
      </c>
      <c r="Q135" s="79">
        <f t="shared" si="46"/>
        <v>4.2614000000000001</v>
      </c>
      <c r="R135" s="79">
        <f t="shared" si="47"/>
        <v>0.34091199999999999</v>
      </c>
    </row>
    <row r="136" spans="9:18" x14ac:dyDescent="0.2">
      <c r="I136" s="74"/>
      <c r="J136" s="88" t="s">
        <v>47</v>
      </c>
      <c r="K136" s="79">
        <v>0.08</v>
      </c>
      <c r="L136" s="79">
        <f t="shared" si="44"/>
        <v>0</v>
      </c>
      <c r="M136" s="79">
        <f t="shared" si="45"/>
        <v>0</v>
      </c>
      <c r="O136" s="88" t="s">
        <v>47</v>
      </c>
      <c r="P136" s="79">
        <v>0.08</v>
      </c>
      <c r="Q136" s="79">
        <f t="shared" si="46"/>
        <v>0</v>
      </c>
      <c r="R136" s="79">
        <f t="shared" si="47"/>
        <v>0</v>
      </c>
    </row>
    <row r="137" spans="9:18" x14ac:dyDescent="0.2">
      <c r="I137" s="74"/>
      <c r="J137" s="77"/>
      <c r="K137" s="78">
        <f>SUM(K129:K136)</f>
        <v>1</v>
      </c>
      <c r="L137" s="79"/>
      <c r="M137" s="79">
        <f>M129+M130+M131+M132+M133+M134+M135+M136</f>
        <v>5.8700660000000005</v>
      </c>
      <c r="O137" s="77"/>
      <c r="P137" s="78">
        <f>SUM(P129:P136)</f>
        <v>0.99999999999999978</v>
      </c>
      <c r="Q137" s="79"/>
      <c r="R137" s="79">
        <f>R129+R130+R131+R132+R133+R134+R135+R136</f>
        <v>4.4170360000000004</v>
      </c>
    </row>
    <row r="138" spans="9:18" x14ac:dyDescent="0.2">
      <c r="I138" s="74"/>
      <c r="J138" s="196" t="s">
        <v>32</v>
      </c>
      <c r="K138" s="197"/>
      <c r="L138" s="197"/>
      <c r="M138" s="198"/>
      <c r="O138" s="196" t="s">
        <v>46</v>
      </c>
      <c r="P138" s="197"/>
      <c r="Q138" s="197"/>
      <c r="R138" s="198"/>
    </row>
    <row r="139" spans="9:18" ht="13.15" customHeight="1" x14ac:dyDescent="0.2">
      <c r="I139" s="74"/>
      <c r="J139" s="76" t="s">
        <v>10</v>
      </c>
      <c r="K139" s="76" t="s">
        <v>11</v>
      </c>
      <c r="L139" s="76" t="s">
        <v>12</v>
      </c>
      <c r="M139" s="76" t="s">
        <v>13</v>
      </c>
      <c r="O139" s="76" t="s">
        <v>10</v>
      </c>
      <c r="P139" s="76" t="s">
        <v>11</v>
      </c>
      <c r="Q139" s="76" t="s">
        <v>12</v>
      </c>
      <c r="R139" s="76" t="s">
        <v>13</v>
      </c>
    </row>
    <row r="140" spans="9:18" x14ac:dyDescent="0.2">
      <c r="I140" s="74"/>
      <c r="J140" s="77" t="s">
        <v>42</v>
      </c>
      <c r="K140" s="107">
        <v>0.25</v>
      </c>
      <c r="L140" s="79">
        <f t="shared" ref="L140:L147" si="48">B6</f>
        <v>11.0304</v>
      </c>
      <c r="M140" s="79">
        <f t="shared" ref="M140:M147" si="49">K140*L140</f>
        <v>2.7576000000000001</v>
      </c>
      <c r="O140" s="77" t="s">
        <v>42</v>
      </c>
      <c r="P140" s="107">
        <v>0.25</v>
      </c>
      <c r="Q140" s="79">
        <f t="shared" ref="Q140:Q147" si="50">B6</f>
        <v>11.0304</v>
      </c>
      <c r="R140" s="79">
        <f t="shared" ref="R140:R147" si="51">P140*Q140</f>
        <v>2.7576000000000001</v>
      </c>
    </row>
    <row r="141" spans="9:18" ht="25.5" x14ac:dyDescent="0.2">
      <c r="J141" s="77" t="s">
        <v>14</v>
      </c>
      <c r="K141" s="79">
        <v>0.08</v>
      </c>
      <c r="L141" s="79">
        <f t="shared" si="48"/>
        <v>-7.72</v>
      </c>
      <c r="M141" s="79">
        <f t="shared" si="49"/>
        <v>-0.61760000000000004</v>
      </c>
      <c r="O141" s="77" t="s">
        <v>14</v>
      </c>
      <c r="P141" s="79">
        <v>0.08</v>
      </c>
      <c r="Q141" s="79">
        <f t="shared" si="50"/>
        <v>-7.72</v>
      </c>
      <c r="R141" s="79">
        <f t="shared" si="51"/>
        <v>-0.61760000000000004</v>
      </c>
    </row>
    <row r="142" spans="9:18" ht="25.5" x14ac:dyDescent="0.2">
      <c r="J142" s="77" t="s">
        <v>39</v>
      </c>
      <c r="K142" s="107">
        <v>0.15</v>
      </c>
      <c r="L142" s="79">
        <f t="shared" si="48"/>
        <v>2.6368</v>
      </c>
      <c r="M142" s="79">
        <f t="shared" si="49"/>
        <v>0.39551999999999998</v>
      </c>
      <c r="O142" s="77" t="s">
        <v>39</v>
      </c>
      <c r="P142" s="107">
        <v>0.15</v>
      </c>
      <c r="Q142" s="79">
        <f t="shared" si="50"/>
        <v>2.6368</v>
      </c>
      <c r="R142" s="79">
        <f t="shared" si="51"/>
        <v>0.39551999999999998</v>
      </c>
    </row>
    <row r="143" spans="9:18" x14ac:dyDescent="0.2">
      <c r="J143" s="77" t="s">
        <v>43</v>
      </c>
      <c r="K143" s="107">
        <v>0.2</v>
      </c>
      <c r="L143" s="79">
        <f t="shared" si="48"/>
        <v>9.7500000000000003E-2</v>
      </c>
      <c r="M143" s="79">
        <f t="shared" si="49"/>
        <v>1.9500000000000003E-2</v>
      </c>
      <c r="O143" s="77" t="s">
        <v>43</v>
      </c>
      <c r="P143" s="107">
        <v>0.2</v>
      </c>
      <c r="Q143" s="79">
        <f t="shared" si="50"/>
        <v>9.7500000000000003E-2</v>
      </c>
      <c r="R143" s="79">
        <f t="shared" si="51"/>
        <v>1.9500000000000003E-2</v>
      </c>
    </row>
    <row r="144" spans="9:18" x14ac:dyDescent="0.2">
      <c r="J144" s="77" t="s">
        <v>28</v>
      </c>
      <c r="K144" s="79">
        <v>0.08</v>
      </c>
      <c r="L144" s="79">
        <f t="shared" si="48"/>
        <v>9.4138000000000002</v>
      </c>
      <c r="M144" s="79">
        <f t="shared" si="49"/>
        <v>0.753104</v>
      </c>
      <c r="O144" s="77" t="s">
        <v>28</v>
      </c>
      <c r="P144" s="79">
        <v>0.08</v>
      </c>
      <c r="Q144" s="79">
        <f t="shared" si="50"/>
        <v>9.4138000000000002</v>
      </c>
      <c r="R144" s="79">
        <f t="shared" si="51"/>
        <v>0.753104</v>
      </c>
    </row>
    <row r="145" spans="10:18" x14ac:dyDescent="0.2">
      <c r="J145" s="77" t="s">
        <v>44</v>
      </c>
      <c r="K145" s="79">
        <v>0.08</v>
      </c>
      <c r="L145" s="79">
        <f t="shared" si="48"/>
        <v>9.6</v>
      </c>
      <c r="M145" s="79">
        <f t="shared" si="49"/>
        <v>0.76800000000000002</v>
      </c>
      <c r="O145" s="77" t="s">
        <v>44</v>
      </c>
      <c r="P145" s="79">
        <v>0.08</v>
      </c>
      <c r="Q145" s="79">
        <f t="shared" si="50"/>
        <v>9.6</v>
      </c>
      <c r="R145" s="79">
        <f t="shared" si="51"/>
        <v>0.76800000000000002</v>
      </c>
    </row>
    <row r="146" spans="10:18" x14ac:dyDescent="0.2">
      <c r="J146" s="77" t="s">
        <v>45</v>
      </c>
      <c r="K146" s="79">
        <v>0.08</v>
      </c>
      <c r="L146" s="79">
        <f t="shared" si="48"/>
        <v>4.2614000000000001</v>
      </c>
      <c r="M146" s="79">
        <f t="shared" si="49"/>
        <v>0.34091199999999999</v>
      </c>
      <c r="O146" s="77" t="s">
        <v>45</v>
      </c>
      <c r="P146" s="79">
        <v>0.08</v>
      </c>
      <c r="Q146" s="79">
        <f t="shared" si="50"/>
        <v>4.2614000000000001</v>
      </c>
      <c r="R146" s="79">
        <f t="shared" si="51"/>
        <v>0.34091199999999999</v>
      </c>
    </row>
    <row r="147" spans="10:18" x14ac:dyDescent="0.2">
      <c r="J147" s="88" t="s">
        <v>47</v>
      </c>
      <c r="K147" s="79">
        <v>0.08</v>
      </c>
      <c r="L147" s="79">
        <f t="shared" si="48"/>
        <v>0</v>
      </c>
      <c r="M147" s="79">
        <f t="shared" si="49"/>
        <v>0</v>
      </c>
      <c r="O147" s="88" t="s">
        <v>47</v>
      </c>
      <c r="P147" s="79">
        <v>0.08</v>
      </c>
      <c r="Q147" s="79">
        <f t="shared" si="50"/>
        <v>0</v>
      </c>
      <c r="R147" s="79">
        <f t="shared" si="51"/>
        <v>0</v>
      </c>
    </row>
    <row r="148" spans="10:18" x14ac:dyDescent="0.2">
      <c r="J148" s="77"/>
      <c r="K148" s="78">
        <f>SUM(K140:K147)</f>
        <v>0.99999999999999978</v>
      </c>
      <c r="L148" s="79"/>
      <c r="M148" s="79">
        <f>M140+M141+M142+M143+M144+M145+M146+M147</f>
        <v>4.4170360000000004</v>
      </c>
      <c r="O148" s="77"/>
      <c r="P148" s="78">
        <f>SUM(P140:P147)</f>
        <v>0.99999999999999978</v>
      </c>
      <c r="Q148" s="79"/>
      <c r="R148" s="79">
        <f>R140+R141+R142+R143+R144+R145+R146+R147</f>
        <v>4.4170360000000004</v>
      </c>
    </row>
    <row r="149" spans="10:18" x14ac:dyDescent="0.2">
      <c r="J149" s="196" t="s">
        <v>35</v>
      </c>
      <c r="K149" s="197"/>
      <c r="L149" s="197"/>
      <c r="M149" s="198"/>
      <c r="O149" s="196" t="s">
        <v>34</v>
      </c>
      <c r="P149" s="197"/>
      <c r="Q149" s="197"/>
      <c r="R149" s="198"/>
    </row>
    <row r="150" spans="10:18" ht="13.15" customHeight="1" x14ac:dyDescent="0.2">
      <c r="J150" s="76" t="s">
        <v>10</v>
      </c>
      <c r="K150" s="76" t="s">
        <v>11</v>
      </c>
      <c r="L150" s="76" t="s">
        <v>12</v>
      </c>
      <c r="M150" s="76" t="s">
        <v>13</v>
      </c>
      <c r="O150" s="76" t="s">
        <v>10</v>
      </c>
      <c r="P150" s="76" t="s">
        <v>11</v>
      </c>
      <c r="Q150" s="76" t="s">
        <v>12</v>
      </c>
      <c r="R150" s="76" t="s">
        <v>13</v>
      </c>
    </row>
    <row r="151" spans="10:18" x14ac:dyDescent="0.2">
      <c r="J151" s="77" t="s">
        <v>42</v>
      </c>
      <c r="K151" s="107">
        <v>0.25</v>
      </c>
      <c r="L151" s="79">
        <f t="shared" ref="L151:L158" si="52">B6</f>
        <v>11.0304</v>
      </c>
      <c r="M151" s="79">
        <f t="shared" ref="M151:M158" si="53">K151*L151</f>
        <v>2.7576000000000001</v>
      </c>
      <c r="O151" s="77" t="s">
        <v>42</v>
      </c>
      <c r="P151" s="107">
        <v>0.25</v>
      </c>
      <c r="Q151" s="79">
        <f t="shared" ref="Q151:Q158" si="54">B6</f>
        <v>11.0304</v>
      </c>
      <c r="R151" s="79">
        <f t="shared" ref="R151:R158" si="55">P151*Q151</f>
        <v>2.7576000000000001</v>
      </c>
    </row>
    <row r="152" spans="10:18" ht="25.5" x14ac:dyDescent="0.2">
      <c r="J152" s="77" t="s">
        <v>14</v>
      </c>
      <c r="K152" s="79">
        <v>0.08</v>
      </c>
      <c r="L152" s="79">
        <f t="shared" si="52"/>
        <v>-7.72</v>
      </c>
      <c r="M152" s="79">
        <f t="shared" si="53"/>
        <v>-0.61760000000000004</v>
      </c>
      <c r="O152" s="77" t="s">
        <v>14</v>
      </c>
      <c r="P152" s="79">
        <v>0.08</v>
      </c>
      <c r="Q152" s="79">
        <f t="shared" si="54"/>
        <v>-7.72</v>
      </c>
      <c r="R152" s="79">
        <f t="shared" si="55"/>
        <v>-0.61760000000000004</v>
      </c>
    </row>
    <row r="153" spans="10:18" ht="25.5" x14ac:dyDescent="0.2">
      <c r="J153" s="77" t="s">
        <v>39</v>
      </c>
      <c r="K153" s="107">
        <v>0.15</v>
      </c>
      <c r="L153" s="79">
        <f t="shared" si="52"/>
        <v>2.6368</v>
      </c>
      <c r="M153" s="79">
        <f t="shared" si="53"/>
        <v>0.39551999999999998</v>
      </c>
      <c r="O153" s="77" t="s">
        <v>39</v>
      </c>
      <c r="P153" s="107">
        <v>0.15</v>
      </c>
      <c r="Q153" s="79">
        <f t="shared" si="54"/>
        <v>2.6368</v>
      </c>
      <c r="R153" s="79">
        <f t="shared" si="55"/>
        <v>0.39551999999999998</v>
      </c>
    </row>
    <row r="154" spans="10:18" x14ac:dyDescent="0.2">
      <c r="J154" s="77" t="s">
        <v>43</v>
      </c>
      <c r="K154" s="107">
        <v>0.2</v>
      </c>
      <c r="L154" s="79">
        <f t="shared" si="52"/>
        <v>9.7500000000000003E-2</v>
      </c>
      <c r="M154" s="79">
        <f t="shared" si="53"/>
        <v>1.9500000000000003E-2</v>
      </c>
      <c r="O154" s="77" t="s">
        <v>43</v>
      </c>
      <c r="P154" s="107">
        <v>0.2</v>
      </c>
      <c r="Q154" s="79">
        <f t="shared" si="54"/>
        <v>9.7500000000000003E-2</v>
      </c>
      <c r="R154" s="79">
        <f t="shared" si="55"/>
        <v>1.9500000000000003E-2</v>
      </c>
    </row>
    <row r="155" spans="10:18" x14ac:dyDescent="0.2">
      <c r="J155" s="77" t="s">
        <v>28</v>
      </c>
      <c r="K155" s="79">
        <v>0.08</v>
      </c>
      <c r="L155" s="79">
        <f t="shared" si="52"/>
        <v>9.4138000000000002</v>
      </c>
      <c r="M155" s="79">
        <f t="shared" si="53"/>
        <v>0.753104</v>
      </c>
      <c r="O155" s="77" t="s">
        <v>28</v>
      </c>
      <c r="P155" s="79">
        <v>0.08</v>
      </c>
      <c r="Q155" s="79">
        <f t="shared" si="54"/>
        <v>9.4138000000000002</v>
      </c>
      <c r="R155" s="79">
        <f t="shared" si="55"/>
        <v>0.753104</v>
      </c>
    </row>
    <row r="156" spans="10:18" x14ac:dyDescent="0.2">
      <c r="J156" s="77" t="s">
        <v>44</v>
      </c>
      <c r="K156" s="79">
        <v>0.08</v>
      </c>
      <c r="L156" s="79">
        <f t="shared" si="52"/>
        <v>9.6</v>
      </c>
      <c r="M156" s="79">
        <f t="shared" si="53"/>
        <v>0.76800000000000002</v>
      </c>
      <c r="O156" s="77" t="s">
        <v>44</v>
      </c>
      <c r="P156" s="79">
        <v>0.08</v>
      </c>
      <c r="Q156" s="79">
        <f t="shared" si="54"/>
        <v>9.6</v>
      </c>
      <c r="R156" s="79">
        <f t="shared" si="55"/>
        <v>0.76800000000000002</v>
      </c>
    </row>
    <row r="157" spans="10:18" x14ac:dyDescent="0.2">
      <c r="J157" s="77" t="s">
        <v>45</v>
      </c>
      <c r="K157" s="79">
        <v>0.08</v>
      </c>
      <c r="L157" s="79">
        <f t="shared" si="52"/>
        <v>4.2614000000000001</v>
      </c>
      <c r="M157" s="79">
        <f t="shared" si="53"/>
        <v>0.34091199999999999</v>
      </c>
      <c r="O157" s="77" t="s">
        <v>45</v>
      </c>
      <c r="P157" s="79">
        <v>0.08</v>
      </c>
      <c r="Q157" s="79">
        <f t="shared" si="54"/>
        <v>4.2614000000000001</v>
      </c>
      <c r="R157" s="79">
        <f t="shared" si="55"/>
        <v>0.34091199999999999</v>
      </c>
    </row>
    <row r="158" spans="10:18" x14ac:dyDescent="0.2">
      <c r="J158" s="88" t="s">
        <v>47</v>
      </c>
      <c r="K158" s="79">
        <v>0.08</v>
      </c>
      <c r="L158" s="79">
        <f t="shared" si="52"/>
        <v>0</v>
      </c>
      <c r="M158" s="79">
        <f t="shared" si="53"/>
        <v>0</v>
      </c>
      <c r="O158" s="88" t="s">
        <v>47</v>
      </c>
      <c r="P158" s="79">
        <v>0.08</v>
      </c>
      <c r="Q158" s="79">
        <f t="shared" si="54"/>
        <v>0</v>
      </c>
      <c r="R158" s="79">
        <f t="shared" si="55"/>
        <v>0</v>
      </c>
    </row>
    <row r="159" spans="10:18" x14ac:dyDescent="0.2">
      <c r="J159" s="77"/>
      <c r="K159" s="78">
        <f>SUM(K151:K158)</f>
        <v>0.99999999999999978</v>
      </c>
      <c r="L159" s="79"/>
      <c r="M159" s="79">
        <f>M151+M152+M153+M154+M155+M156+M157+M158</f>
        <v>4.4170360000000004</v>
      </c>
      <c r="O159" s="77"/>
      <c r="P159" s="78">
        <f>SUM(P151:P158)</f>
        <v>0.99999999999999978</v>
      </c>
      <c r="Q159" s="79"/>
      <c r="R159" s="79">
        <f>R151+R152+R153+R154+R155+R156+R157+R158</f>
        <v>4.4170360000000004</v>
      </c>
    </row>
    <row r="160" spans="10:18" x14ac:dyDescent="0.2">
      <c r="O160" s="108"/>
      <c r="P160" s="201" t="s">
        <v>109</v>
      </c>
      <c r="Q160" s="201"/>
      <c r="R160" s="201"/>
    </row>
    <row r="161" spans="15:18" ht="25.5" x14ac:dyDescent="0.2">
      <c r="O161" s="76" t="s">
        <v>10</v>
      </c>
      <c r="P161" s="76" t="s">
        <v>11</v>
      </c>
      <c r="Q161" s="76" t="s">
        <v>12</v>
      </c>
      <c r="R161" s="76" t="s">
        <v>13</v>
      </c>
    </row>
    <row r="162" spans="15:18" x14ac:dyDescent="0.2">
      <c r="O162" s="77" t="s">
        <v>42</v>
      </c>
      <c r="P162" s="79">
        <v>0.08</v>
      </c>
      <c r="Q162" s="109">
        <f t="shared" ref="Q162:Q168" si="56">B6</f>
        <v>11.0304</v>
      </c>
      <c r="R162" s="79">
        <f t="shared" ref="R162:R169" si="57">P162*Q162</f>
        <v>0.88243199999999999</v>
      </c>
    </row>
    <row r="163" spans="15:18" ht="25.5" x14ac:dyDescent="0.2">
      <c r="O163" s="77" t="s">
        <v>14</v>
      </c>
      <c r="P163" s="78">
        <v>0.2</v>
      </c>
      <c r="Q163" s="78">
        <f t="shared" si="56"/>
        <v>-7.72</v>
      </c>
      <c r="R163" s="79">
        <f t="shared" si="57"/>
        <v>-1.544</v>
      </c>
    </row>
    <row r="164" spans="15:18" ht="25.5" x14ac:dyDescent="0.2">
      <c r="O164" s="77" t="s">
        <v>39</v>
      </c>
      <c r="P164" s="79">
        <v>0.08</v>
      </c>
      <c r="Q164" s="109">
        <f t="shared" si="56"/>
        <v>2.6368</v>
      </c>
      <c r="R164" s="79">
        <f t="shared" si="57"/>
        <v>0.21094400000000002</v>
      </c>
    </row>
    <row r="165" spans="15:18" x14ac:dyDescent="0.2">
      <c r="O165" s="77" t="s">
        <v>43</v>
      </c>
      <c r="P165" s="79">
        <v>0.08</v>
      </c>
      <c r="Q165" s="109">
        <f t="shared" si="56"/>
        <v>9.7500000000000003E-2</v>
      </c>
      <c r="R165" s="79">
        <f t="shared" si="57"/>
        <v>7.8000000000000005E-3</v>
      </c>
    </row>
    <row r="166" spans="15:18" ht="22.9" customHeight="1" x14ac:dyDescent="0.2">
      <c r="O166" s="77" t="s">
        <v>28</v>
      </c>
      <c r="P166" s="79">
        <v>0.08</v>
      </c>
      <c r="Q166" s="109">
        <f t="shared" si="56"/>
        <v>9.4138000000000002</v>
      </c>
      <c r="R166" s="79">
        <f t="shared" si="57"/>
        <v>0.753104</v>
      </c>
    </row>
    <row r="167" spans="15:18" x14ac:dyDescent="0.2">
      <c r="O167" s="77" t="s">
        <v>44</v>
      </c>
      <c r="P167" s="107">
        <v>0.25</v>
      </c>
      <c r="Q167" s="109">
        <f t="shared" si="56"/>
        <v>9.6</v>
      </c>
      <c r="R167" s="109">
        <f t="shared" si="57"/>
        <v>2.4</v>
      </c>
    </row>
    <row r="168" spans="15:18" x14ac:dyDescent="0.2">
      <c r="O168" s="77" t="s">
        <v>45</v>
      </c>
      <c r="P168" s="107">
        <v>0.15</v>
      </c>
      <c r="Q168" s="109">
        <f t="shared" si="56"/>
        <v>4.2614000000000001</v>
      </c>
      <c r="R168" s="79">
        <f t="shared" si="57"/>
        <v>0.63920999999999994</v>
      </c>
    </row>
    <row r="169" spans="15:18" x14ac:dyDescent="0.2">
      <c r="O169" s="88" t="s">
        <v>47</v>
      </c>
      <c r="P169" s="79">
        <v>0.08</v>
      </c>
      <c r="Q169" s="78">
        <f>B13</f>
        <v>0</v>
      </c>
      <c r="R169" s="79">
        <f t="shared" si="57"/>
        <v>0</v>
      </c>
    </row>
    <row r="170" spans="15:18" x14ac:dyDescent="0.2">
      <c r="O170" s="77"/>
      <c r="P170" s="78">
        <f>SUM(P162:P169)</f>
        <v>1</v>
      </c>
      <c r="Q170" s="79"/>
      <c r="R170" s="79">
        <f>R162+R163+R164+R165+R167+R168+R169</f>
        <v>2.5963859999999999</v>
      </c>
    </row>
    <row r="177" spans="19:21" x14ac:dyDescent="0.2">
      <c r="S177" s="110"/>
      <c r="T177" s="110"/>
      <c r="U177" s="110"/>
    </row>
  </sheetData>
  <protectedRanges>
    <protectedRange sqref="B13" name="Rango1_2"/>
    <protectedRange sqref="B6:B12" name="Rango1_1_1"/>
  </protectedRanges>
  <customSheetViews>
    <customSheetView guid="{51A70393-67F5-4ECB-B62F-3F364927F905}" scale="110" hiddenColumns="1">
      <selection activeCell="AM36" sqref="AM36"/>
      <pageMargins left="0.74803149606299213" right="0.74803149606299213" top="0.98425196850393704" bottom="0.98425196850393704" header="0" footer="0"/>
      <printOptions horizontalCentered="1" verticalCentered="1"/>
      <pageSetup paperSize="5" scale="70" orientation="portrait" r:id="rId1"/>
      <headerFooter alignWithMargins="0"/>
    </customSheetView>
  </customSheetViews>
  <mergeCells count="50">
    <mergeCell ref="Z17:AA17"/>
    <mergeCell ref="AH17:AH18"/>
    <mergeCell ref="AD19:AG19"/>
    <mergeCell ref="AH19:AH23"/>
    <mergeCell ref="AD20:AG20"/>
    <mergeCell ref="AD21:AG21"/>
    <mergeCell ref="AD22:AG22"/>
    <mergeCell ref="AD23:AG23"/>
    <mergeCell ref="A1:H1"/>
    <mergeCell ref="A2:H2"/>
    <mergeCell ref="A3:H3"/>
    <mergeCell ref="A4:H4"/>
    <mergeCell ref="J6:M6"/>
    <mergeCell ref="A5:B5"/>
    <mergeCell ref="H6:H12"/>
    <mergeCell ref="P160:R160"/>
    <mergeCell ref="S5:V6"/>
    <mergeCell ref="X17:Y17"/>
    <mergeCell ref="H14:H19"/>
    <mergeCell ref="O6:R6"/>
    <mergeCell ref="J17:M17"/>
    <mergeCell ref="O17:R17"/>
    <mergeCell ref="W17:W18"/>
    <mergeCell ref="H21:H32"/>
    <mergeCell ref="J29:M29"/>
    <mergeCell ref="O29:R29"/>
    <mergeCell ref="J61:M61"/>
    <mergeCell ref="O61:R61"/>
    <mergeCell ref="J72:M72"/>
    <mergeCell ref="O72:R72"/>
    <mergeCell ref="J83:M83"/>
    <mergeCell ref="D34:E34"/>
    <mergeCell ref="E36:G36"/>
    <mergeCell ref="J39:M39"/>
    <mergeCell ref="O39:R39"/>
    <mergeCell ref="J50:M50"/>
    <mergeCell ref="O50:R50"/>
    <mergeCell ref="O83:R83"/>
    <mergeCell ref="J94:M94"/>
    <mergeCell ref="O94:R94"/>
    <mergeCell ref="J105:M105"/>
    <mergeCell ref="O105:R105"/>
    <mergeCell ref="J149:M149"/>
    <mergeCell ref="O149:R149"/>
    <mergeCell ref="J116:M116"/>
    <mergeCell ref="O116:R116"/>
    <mergeCell ref="J127:M127"/>
    <mergeCell ref="O127:R127"/>
    <mergeCell ref="J138:M138"/>
    <mergeCell ref="O138:R1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5" orientation="portrait" r:id="rId2"/>
  <headerFooter alignWithMargins="0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tabColor rgb="FF7030A0"/>
    <pageSetUpPr fitToPage="1"/>
  </sheetPr>
  <dimension ref="A1:R180"/>
  <sheetViews>
    <sheetView tabSelected="1" zoomScale="80" zoomScaleNormal="80" workbookViewId="0">
      <selection activeCell="B8" sqref="B8"/>
    </sheetView>
  </sheetViews>
  <sheetFormatPr baseColWidth="10" defaultColWidth="11.42578125" defaultRowHeight="12.75" x14ac:dyDescent="0.2"/>
  <cols>
    <col min="1" max="1" width="19" style="59" bestFit="1" customWidth="1"/>
    <col min="2" max="2" width="8.140625" style="59" customWidth="1"/>
    <col min="3" max="3" width="3.42578125" style="59" customWidth="1"/>
    <col min="4" max="4" width="14.7109375" style="65" bestFit="1" customWidth="1"/>
    <col min="5" max="5" width="44.7109375" style="59" customWidth="1"/>
    <col min="6" max="6" width="18.85546875" style="59" customWidth="1"/>
    <col min="7" max="7" width="26.5703125" style="59" customWidth="1"/>
    <col min="8" max="8" width="29.42578125" style="59" customWidth="1"/>
    <col min="9" max="9" width="5.5703125" style="59" customWidth="1"/>
    <col min="10" max="10" width="22.7109375" style="115" customWidth="1"/>
    <col min="11" max="11" width="16" style="116" customWidth="1"/>
    <col min="12" max="12" width="12.7109375" style="116" customWidth="1"/>
    <col min="13" max="13" width="13.42578125" style="116" customWidth="1"/>
    <col min="14" max="14" width="5.28515625" style="115" customWidth="1"/>
    <col min="15" max="15" width="14.140625" style="116" customWidth="1"/>
    <col min="16" max="16" width="8.85546875" style="116" customWidth="1"/>
    <col min="17" max="17" width="13.85546875" style="116" customWidth="1"/>
    <col min="18" max="18" width="19.7109375" style="116" customWidth="1"/>
    <col min="19" max="19" width="15" style="59" customWidth="1"/>
    <col min="20" max="16384" width="11.42578125" style="59"/>
  </cols>
  <sheetData>
    <row r="1" spans="1:18" ht="15" customHeight="1" x14ac:dyDescent="0.2">
      <c r="A1" s="177" t="s">
        <v>0</v>
      </c>
      <c r="B1" s="178"/>
      <c r="C1" s="178"/>
      <c r="D1" s="178"/>
      <c r="E1" s="178"/>
      <c r="F1" s="178"/>
      <c r="G1" s="178"/>
      <c r="H1" s="179"/>
      <c r="I1" s="71"/>
    </row>
    <row r="2" spans="1:18" ht="15.75" customHeight="1" x14ac:dyDescent="0.2">
      <c r="A2" s="180" t="s">
        <v>1</v>
      </c>
      <c r="B2" s="181"/>
      <c r="C2" s="181"/>
      <c r="D2" s="181"/>
      <c r="E2" s="181"/>
      <c r="F2" s="181"/>
      <c r="G2" s="181"/>
      <c r="H2" s="182"/>
      <c r="I2" s="71"/>
    </row>
    <row r="3" spans="1:18" ht="17.25" customHeight="1" x14ac:dyDescent="0.2">
      <c r="A3" s="180" t="s">
        <v>2</v>
      </c>
      <c r="B3" s="181"/>
      <c r="C3" s="181"/>
      <c r="D3" s="181"/>
      <c r="E3" s="181"/>
      <c r="F3" s="181"/>
      <c r="G3" s="181"/>
      <c r="H3" s="182"/>
      <c r="I3" s="71"/>
    </row>
    <row r="4" spans="1:18" ht="22.5" customHeight="1" thickBot="1" x14ac:dyDescent="0.25">
      <c r="A4" s="180" t="s">
        <v>104</v>
      </c>
      <c r="B4" s="181"/>
      <c r="C4" s="184"/>
      <c r="D4" s="184"/>
      <c r="E4" s="184"/>
      <c r="F4" s="184"/>
      <c r="G4" s="184"/>
      <c r="H4" s="185"/>
      <c r="I4" s="72"/>
    </row>
    <row r="5" spans="1:18" s="102" customFormat="1" ht="68.25" customHeight="1" thickBot="1" x14ac:dyDescent="0.25">
      <c r="A5" s="186" t="s">
        <v>3</v>
      </c>
      <c r="B5" s="187"/>
      <c r="C5" s="117"/>
      <c r="D5" s="27" t="s">
        <v>87</v>
      </c>
      <c r="E5" s="27" t="s">
        <v>4</v>
      </c>
      <c r="F5" s="28" t="s">
        <v>5</v>
      </c>
      <c r="G5" s="27" t="s">
        <v>120</v>
      </c>
      <c r="H5" s="27" t="s">
        <v>6</v>
      </c>
      <c r="I5" s="71"/>
      <c r="J5" s="115"/>
      <c r="K5" s="116"/>
      <c r="L5" s="116"/>
      <c r="M5" s="116"/>
      <c r="N5" s="115"/>
      <c r="O5" s="116"/>
      <c r="P5" s="116"/>
      <c r="Q5" s="116"/>
      <c r="R5" s="116"/>
    </row>
    <row r="6" spans="1:18" ht="25.5" customHeight="1" x14ac:dyDescent="0.2">
      <c r="A6" s="118" t="s">
        <v>82</v>
      </c>
      <c r="B6" s="151"/>
      <c r="C6" s="119"/>
      <c r="D6" s="39">
        <v>101</v>
      </c>
      <c r="E6" s="159" t="s">
        <v>7</v>
      </c>
      <c r="F6" s="68">
        <f>M13</f>
        <v>0</v>
      </c>
      <c r="G6" s="148">
        <v>68.45</v>
      </c>
      <c r="H6" s="234" t="s">
        <v>79</v>
      </c>
      <c r="I6" s="91"/>
      <c r="J6" s="239" t="s">
        <v>7</v>
      </c>
      <c r="K6" s="239"/>
      <c r="L6" s="239"/>
      <c r="M6" s="239"/>
      <c r="O6" s="239" t="s">
        <v>8</v>
      </c>
      <c r="P6" s="239"/>
      <c r="Q6" s="239"/>
      <c r="R6" s="239"/>
    </row>
    <row r="7" spans="1:18" ht="25.5" customHeight="1" x14ac:dyDescent="0.2">
      <c r="A7" s="120" t="s">
        <v>83</v>
      </c>
      <c r="B7" s="152"/>
      <c r="C7" s="119"/>
      <c r="D7" s="41">
        <v>201</v>
      </c>
      <c r="E7" s="156" t="s">
        <v>8</v>
      </c>
      <c r="F7" s="69">
        <f>R13</f>
        <v>0</v>
      </c>
      <c r="G7" s="43">
        <v>57.55</v>
      </c>
      <c r="H7" s="235"/>
      <c r="I7" s="121"/>
      <c r="J7" s="122" t="s">
        <v>10</v>
      </c>
      <c r="K7" s="122" t="s">
        <v>11</v>
      </c>
      <c r="L7" s="122" t="s">
        <v>12</v>
      </c>
      <c r="M7" s="122" t="s">
        <v>13</v>
      </c>
      <c r="O7" s="122" t="s">
        <v>10</v>
      </c>
      <c r="P7" s="122" t="s">
        <v>11</v>
      </c>
      <c r="Q7" s="122" t="s">
        <v>12</v>
      </c>
      <c r="R7" s="122" t="s">
        <v>13</v>
      </c>
    </row>
    <row r="8" spans="1:18" ht="25.5" customHeight="1" x14ac:dyDescent="0.2">
      <c r="A8" s="120" t="s">
        <v>16</v>
      </c>
      <c r="B8" s="152"/>
      <c r="C8" s="119"/>
      <c r="D8" s="41">
        <v>300</v>
      </c>
      <c r="E8" s="156" t="s">
        <v>15</v>
      </c>
      <c r="F8" s="69">
        <f>M23</f>
        <v>0</v>
      </c>
      <c r="G8" s="43">
        <v>61.05</v>
      </c>
      <c r="H8" s="235"/>
      <c r="I8" s="121"/>
      <c r="J8" s="123" t="str">
        <f>$A$6</f>
        <v>LECTURA CRÍTICA</v>
      </c>
      <c r="K8" s="124">
        <v>0.25</v>
      </c>
      <c r="L8" s="125">
        <f>$B$6</f>
        <v>0</v>
      </c>
      <c r="M8" s="125">
        <f>K8*L8</f>
        <v>0</v>
      </c>
      <c r="O8" s="126" t="str">
        <f>$A$6</f>
        <v>LECTURA CRÍTICA</v>
      </c>
      <c r="P8" s="124">
        <v>0.15</v>
      </c>
      <c r="Q8" s="125">
        <f>$B$6</f>
        <v>0</v>
      </c>
      <c r="R8" s="125">
        <f>P8*Q8</f>
        <v>0</v>
      </c>
    </row>
    <row r="9" spans="1:18" ht="25.5" customHeight="1" x14ac:dyDescent="0.2">
      <c r="A9" s="120" t="s">
        <v>18</v>
      </c>
      <c r="B9" s="152"/>
      <c r="C9" s="119"/>
      <c r="D9" s="41">
        <v>301</v>
      </c>
      <c r="E9" s="156" t="s">
        <v>17</v>
      </c>
      <c r="F9" s="69">
        <f>R23</f>
        <v>0</v>
      </c>
      <c r="G9" s="38">
        <v>63.2</v>
      </c>
      <c r="H9" s="235"/>
      <c r="I9" s="121"/>
      <c r="J9" s="123" t="str">
        <f>$A$7</f>
        <v>MATEMÁTICAS</v>
      </c>
      <c r="K9" s="124">
        <v>0.15</v>
      </c>
      <c r="L9" s="125">
        <f>$B$7</f>
        <v>0</v>
      </c>
      <c r="M9" s="125">
        <f>K9*L9</f>
        <v>0</v>
      </c>
      <c r="O9" s="126" t="str">
        <f>$A$7</f>
        <v>MATEMÁTICAS</v>
      </c>
      <c r="P9" s="124">
        <v>0.25</v>
      </c>
      <c r="Q9" s="125">
        <f>$B$7</f>
        <v>0</v>
      </c>
      <c r="R9" s="125">
        <f>P9*Q9</f>
        <v>0</v>
      </c>
    </row>
    <row r="10" spans="1:18" ht="25.5" customHeight="1" thickBot="1" x14ac:dyDescent="0.25">
      <c r="A10" s="127" t="s">
        <v>20</v>
      </c>
      <c r="B10" s="153"/>
      <c r="C10" s="119"/>
      <c r="D10" s="41">
        <v>305</v>
      </c>
      <c r="E10" s="156" t="s">
        <v>126</v>
      </c>
      <c r="F10" s="69">
        <f>R132</f>
        <v>0</v>
      </c>
      <c r="G10" s="164" t="s">
        <v>122</v>
      </c>
      <c r="H10" s="235"/>
      <c r="I10" s="121"/>
      <c r="J10" s="123" t="str">
        <f>$A$8</f>
        <v>SOCIALES Y CIUDADANAS</v>
      </c>
      <c r="K10" s="128">
        <v>0.1</v>
      </c>
      <c r="L10" s="125">
        <f>$B$8</f>
        <v>0</v>
      </c>
      <c r="M10" s="125">
        <f>K10*L10</f>
        <v>0</v>
      </c>
      <c r="O10" s="126" t="str">
        <f>$A$8</f>
        <v>SOCIALES Y CIUDADANAS</v>
      </c>
      <c r="P10" s="128">
        <v>0.1</v>
      </c>
      <c r="Q10" s="125">
        <f>$B$8</f>
        <v>0</v>
      </c>
      <c r="R10" s="125">
        <f>P10*Q10</f>
        <v>0</v>
      </c>
    </row>
    <row r="11" spans="1:18" ht="25.5" customHeight="1" x14ac:dyDescent="0.2">
      <c r="C11" s="119"/>
      <c r="D11" s="41">
        <v>401</v>
      </c>
      <c r="E11" s="156" t="s">
        <v>91</v>
      </c>
      <c r="F11" s="69">
        <f>M34</f>
        <v>0</v>
      </c>
      <c r="G11" s="38">
        <v>63</v>
      </c>
      <c r="H11" s="235"/>
      <c r="I11" s="121"/>
      <c r="J11" s="123" t="str">
        <f>$A$9</f>
        <v>CIENCIAS NATURALES</v>
      </c>
      <c r="K11" s="124">
        <v>0.4</v>
      </c>
      <c r="L11" s="125">
        <f>$B$9</f>
        <v>0</v>
      </c>
      <c r="M11" s="125">
        <f>K11*L11</f>
        <v>0</v>
      </c>
      <c r="O11" s="126" t="str">
        <f>$A$9</f>
        <v>CIENCIAS NATURALES</v>
      </c>
      <c r="P11" s="124">
        <v>0.4</v>
      </c>
      <c r="Q11" s="125">
        <f>$B$9</f>
        <v>0</v>
      </c>
      <c r="R11" s="125">
        <f>P11*Q11</f>
        <v>0</v>
      </c>
    </row>
    <row r="12" spans="1:18" ht="25.5" customHeight="1" x14ac:dyDescent="0.2">
      <c r="A12" s="129" t="s">
        <v>22</v>
      </c>
      <c r="B12" s="130"/>
      <c r="C12" s="131"/>
      <c r="D12" s="41">
        <v>402</v>
      </c>
      <c r="E12" s="156" t="s">
        <v>21</v>
      </c>
      <c r="F12" s="69">
        <f>R34</f>
        <v>0</v>
      </c>
      <c r="G12" s="38">
        <v>62.85</v>
      </c>
      <c r="H12" s="236"/>
      <c r="I12" s="121"/>
      <c r="J12" s="123" t="str">
        <f>$A$10</f>
        <v>INGLÉS</v>
      </c>
      <c r="K12" s="128">
        <v>0.1</v>
      </c>
      <c r="L12" s="125">
        <f>$B$10</f>
        <v>0</v>
      </c>
      <c r="M12" s="125">
        <f>K12*L12</f>
        <v>0</v>
      </c>
      <c r="O12" s="126" t="str">
        <f>$A$10</f>
        <v>INGLÉS</v>
      </c>
      <c r="P12" s="128">
        <v>0.1</v>
      </c>
      <c r="Q12" s="125">
        <f>$B$10</f>
        <v>0</v>
      </c>
      <c r="R12" s="125">
        <f>P12*Q12</f>
        <v>0</v>
      </c>
    </row>
    <row r="13" spans="1:18" ht="25.5" customHeight="1" x14ac:dyDescent="0.2">
      <c r="D13" s="41">
        <v>511</v>
      </c>
      <c r="E13" s="156" t="s">
        <v>9</v>
      </c>
      <c r="F13" s="69">
        <f>M42</f>
        <v>0</v>
      </c>
      <c r="G13" s="43">
        <v>55.95</v>
      </c>
      <c r="H13" s="57"/>
      <c r="J13" s="122" t="s">
        <v>22</v>
      </c>
      <c r="K13" s="128">
        <f>SUM(K8:K12)</f>
        <v>1</v>
      </c>
      <c r="L13" s="124"/>
      <c r="M13" s="124">
        <f>SUM(M8:M12)</f>
        <v>0</v>
      </c>
      <c r="O13" s="122" t="s">
        <v>22</v>
      </c>
      <c r="P13" s="128">
        <f>SUM(P8:P12)</f>
        <v>1</v>
      </c>
      <c r="Q13" s="124"/>
      <c r="R13" s="124">
        <f>SUM(R8:R12)</f>
        <v>0</v>
      </c>
    </row>
    <row r="14" spans="1:18" ht="25.5" customHeight="1" x14ac:dyDescent="0.2">
      <c r="D14" s="41">
        <v>512</v>
      </c>
      <c r="E14" s="156" t="s">
        <v>31</v>
      </c>
      <c r="F14" s="69">
        <f>R42</f>
        <v>0</v>
      </c>
      <c r="G14" s="43">
        <v>59.3</v>
      </c>
      <c r="H14" s="237" t="s">
        <v>84</v>
      </c>
      <c r="I14" s="121"/>
    </row>
    <row r="15" spans="1:18" ht="25.5" customHeight="1" x14ac:dyDescent="0.2">
      <c r="D15" s="41">
        <v>514</v>
      </c>
      <c r="E15" s="156" t="s">
        <v>23</v>
      </c>
      <c r="F15" s="69">
        <f>M51</f>
        <v>0</v>
      </c>
      <c r="G15" s="43">
        <v>68</v>
      </c>
      <c r="H15" s="237"/>
      <c r="I15" s="121"/>
      <c r="J15" s="226" t="s">
        <v>15</v>
      </c>
      <c r="K15" s="227"/>
      <c r="L15" s="227"/>
      <c r="M15" s="228"/>
      <c r="O15" s="226" t="s">
        <v>17</v>
      </c>
      <c r="P15" s="227"/>
      <c r="Q15" s="227"/>
      <c r="R15" s="228"/>
    </row>
    <row r="16" spans="1:18" ht="25.5" customHeight="1" x14ac:dyDescent="0.2">
      <c r="D16" s="41">
        <v>516</v>
      </c>
      <c r="E16" s="156" t="s">
        <v>24</v>
      </c>
      <c r="F16" s="69">
        <f>R60</f>
        <v>0</v>
      </c>
      <c r="G16" s="43">
        <v>55.55</v>
      </c>
      <c r="H16" s="237"/>
      <c r="I16" s="121"/>
      <c r="J16" s="122" t="s">
        <v>10</v>
      </c>
      <c r="K16" s="122" t="s">
        <v>11</v>
      </c>
      <c r="L16" s="122" t="s">
        <v>12</v>
      </c>
      <c r="M16" s="122" t="s">
        <v>13</v>
      </c>
      <c r="O16" s="122" t="s">
        <v>10</v>
      </c>
      <c r="P16" s="122" t="s">
        <v>11</v>
      </c>
      <c r="Q16" s="122" t="s">
        <v>12</v>
      </c>
      <c r="R16" s="122" t="s">
        <v>13</v>
      </c>
    </row>
    <row r="17" spans="1:18" ht="25.5" customHeight="1" x14ac:dyDescent="0.2">
      <c r="D17" s="41">
        <v>517</v>
      </c>
      <c r="E17" s="156" t="s">
        <v>92</v>
      </c>
      <c r="F17" s="69">
        <f>R51</f>
        <v>0</v>
      </c>
      <c r="G17" s="38">
        <v>52.4</v>
      </c>
      <c r="H17" s="237"/>
      <c r="I17" s="121"/>
      <c r="J17" s="123" t="str">
        <f>$A$6</f>
        <v>LECTURA CRÍTICA</v>
      </c>
      <c r="K17" s="128">
        <v>0.1</v>
      </c>
      <c r="L17" s="125">
        <f>$B$6</f>
        <v>0</v>
      </c>
      <c r="M17" s="125">
        <f>K17*L17</f>
        <v>0</v>
      </c>
      <c r="O17" s="126" t="str">
        <f>$A$6</f>
        <v>LECTURA CRÍTICA</v>
      </c>
      <c r="P17" s="124">
        <v>0.15</v>
      </c>
      <c r="Q17" s="125">
        <f>$B$6</f>
        <v>0</v>
      </c>
      <c r="R17" s="125">
        <f>P17*Q17</f>
        <v>0</v>
      </c>
    </row>
    <row r="18" spans="1:18" ht="25.5" customHeight="1" x14ac:dyDescent="0.2">
      <c r="D18" s="41">
        <v>518</v>
      </c>
      <c r="E18" s="156" t="s">
        <v>93</v>
      </c>
      <c r="F18" s="69">
        <f>M60</f>
        <v>0</v>
      </c>
      <c r="G18" s="38">
        <v>61.75</v>
      </c>
      <c r="H18" s="237"/>
      <c r="I18" s="121"/>
      <c r="J18" s="123" t="str">
        <f>$A$7</f>
        <v>MATEMÁTICAS</v>
      </c>
      <c r="K18" s="124">
        <v>0.4</v>
      </c>
      <c r="L18" s="125">
        <f>$B$7</f>
        <v>0</v>
      </c>
      <c r="M18" s="125">
        <f>K18*L18</f>
        <v>0</v>
      </c>
      <c r="O18" s="126" t="str">
        <f>$A$7</f>
        <v>MATEMÁTICAS</v>
      </c>
      <c r="P18" s="124">
        <v>0.4</v>
      </c>
      <c r="Q18" s="125">
        <f>$B$7</f>
        <v>0</v>
      </c>
      <c r="R18" s="125">
        <f>P18*Q18</f>
        <v>0</v>
      </c>
    </row>
    <row r="19" spans="1:18" ht="25.5" customHeight="1" x14ac:dyDescent="0.2">
      <c r="D19" s="41">
        <v>520</v>
      </c>
      <c r="E19" s="156" t="s">
        <v>94</v>
      </c>
      <c r="F19" s="69">
        <f>M69</f>
        <v>0</v>
      </c>
      <c r="G19" s="43">
        <v>59.4</v>
      </c>
      <c r="H19" s="237"/>
      <c r="I19" s="121"/>
      <c r="J19" s="123" t="str">
        <f>$A$8</f>
        <v>SOCIALES Y CIUDADANAS</v>
      </c>
      <c r="K19" s="124">
        <v>0.15</v>
      </c>
      <c r="L19" s="125">
        <f>$B$8</f>
        <v>0</v>
      </c>
      <c r="M19" s="125">
        <f>K19*L19</f>
        <v>0</v>
      </c>
      <c r="O19" s="126" t="str">
        <f>$A$8</f>
        <v>SOCIALES Y CIUDADANAS</v>
      </c>
      <c r="P19" s="128">
        <v>0.1</v>
      </c>
      <c r="Q19" s="125">
        <f>$B$8</f>
        <v>0</v>
      </c>
      <c r="R19" s="125">
        <f>P19*Q19</f>
        <v>0</v>
      </c>
    </row>
    <row r="20" spans="1:18" ht="29.25" customHeight="1" x14ac:dyDescent="0.2">
      <c r="D20" s="41">
        <v>521</v>
      </c>
      <c r="E20" s="156" t="s">
        <v>95</v>
      </c>
      <c r="F20" s="69">
        <f>R69</f>
        <v>0</v>
      </c>
      <c r="G20" s="43">
        <v>69.05</v>
      </c>
      <c r="H20" s="57"/>
      <c r="J20" s="123" t="str">
        <f>$A$9</f>
        <v>CIENCIAS NATURALES</v>
      </c>
      <c r="K20" s="124">
        <v>0.25</v>
      </c>
      <c r="L20" s="125">
        <f>$B$9</f>
        <v>0</v>
      </c>
      <c r="M20" s="125">
        <f>K20*L20</f>
        <v>0</v>
      </c>
      <c r="O20" s="126" t="str">
        <f>$A$9</f>
        <v>CIENCIAS NATURALES</v>
      </c>
      <c r="P20" s="124">
        <v>0.25</v>
      </c>
      <c r="Q20" s="125">
        <f>$B$9</f>
        <v>0</v>
      </c>
      <c r="R20" s="125">
        <f>P20*Q20</f>
        <v>0</v>
      </c>
    </row>
    <row r="21" spans="1:18" ht="25.5" customHeight="1" thickBot="1" x14ac:dyDescent="0.25">
      <c r="D21" s="41">
        <v>604</v>
      </c>
      <c r="E21" s="156" t="s">
        <v>108</v>
      </c>
      <c r="F21" s="69">
        <f>M78</f>
        <v>0</v>
      </c>
      <c r="G21" s="38">
        <v>49.4</v>
      </c>
      <c r="H21" s="237" t="s">
        <v>100</v>
      </c>
      <c r="I21" s="64"/>
      <c r="J21" s="123" t="str">
        <f>$A$10</f>
        <v>INGLÉS</v>
      </c>
      <c r="K21" s="128">
        <v>0.1</v>
      </c>
      <c r="L21" s="125">
        <f>$B$10</f>
        <v>0</v>
      </c>
      <c r="M21" s="125">
        <f>K21*L21</f>
        <v>0</v>
      </c>
      <c r="O21" s="126" t="str">
        <f>$A$10</f>
        <v>INGLÉS</v>
      </c>
      <c r="P21" s="128">
        <v>0.1</v>
      </c>
      <c r="Q21" s="125">
        <f>$B$10</f>
        <v>0</v>
      </c>
      <c r="R21" s="125">
        <f>P21*Q21</f>
        <v>0</v>
      </c>
    </row>
    <row r="22" spans="1:18" s="1" customFormat="1" ht="25.5" customHeight="1" x14ac:dyDescent="0.2">
      <c r="A22" s="66"/>
      <c r="B22" s="66"/>
      <c r="C22" s="67"/>
      <c r="D22" s="41">
        <v>605</v>
      </c>
      <c r="E22" s="42" t="s">
        <v>124</v>
      </c>
      <c r="F22" s="69">
        <f>R78</f>
        <v>0</v>
      </c>
      <c r="G22" s="168">
        <v>64.650000000000006</v>
      </c>
      <c r="H22" s="237"/>
      <c r="I22" s="18"/>
      <c r="J22" s="35"/>
      <c r="K22" s="34"/>
      <c r="L22" s="55"/>
      <c r="M22" s="55"/>
      <c r="N22" s="30"/>
      <c r="O22" s="35"/>
      <c r="P22" s="34"/>
      <c r="Q22" s="55"/>
      <c r="R22" s="55"/>
    </row>
    <row r="23" spans="1:18" ht="25.5" customHeight="1" x14ac:dyDescent="0.2">
      <c r="D23" s="41">
        <v>606</v>
      </c>
      <c r="E23" s="42" t="s">
        <v>127</v>
      </c>
      <c r="F23" s="69">
        <f>M132</f>
        <v>0</v>
      </c>
      <c r="G23" s="166">
        <v>42.25</v>
      </c>
      <c r="H23" s="237"/>
      <c r="I23" s="64"/>
      <c r="J23" s="122" t="s">
        <v>22</v>
      </c>
      <c r="K23" s="128">
        <f>SUM(K17:K21)</f>
        <v>1</v>
      </c>
      <c r="L23" s="124"/>
      <c r="M23" s="124">
        <f>SUM(M17:M21)</f>
        <v>0</v>
      </c>
      <c r="O23" s="122" t="s">
        <v>22</v>
      </c>
      <c r="P23" s="128">
        <f>SUM(P17:P21)</f>
        <v>1</v>
      </c>
      <c r="Q23" s="124"/>
      <c r="R23" s="124">
        <f>SUM(R17:R21)</f>
        <v>0</v>
      </c>
    </row>
    <row r="24" spans="1:18" ht="25.5" customHeight="1" x14ac:dyDescent="0.2">
      <c r="D24" s="41">
        <v>603</v>
      </c>
      <c r="E24" s="54" t="s">
        <v>36</v>
      </c>
      <c r="F24" s="69">
        <f>M87</f>
        <v>0</v>
      </c>
      <c r="G24" s="43">
        <v>66.75</v>
      </c>
      <c r="H24" s="237"/>
      <c r="I24" s="64"/>
    </row>
    <row r="25" spans="1:18" ht="25.5" customHeight="1" x14ac:dyDescent="0.2">
      <c r="D25" s="41">
        <v>701</v>
      </c>
      <c r="E25" s="156" t="s">
        <v>28</v>
      </c>
      <c r="F25" s="69">
        <f>R87</f>
        <v>0</v>
      </c>
      <c r="G25" s="43">
        <v>68.650000000000006</v>
      </c>
      <c r="H25" s="237"/>
      <c r="I25" s="64"/>
      <c r="J25" s="226" t="s">
        <v>19</v>
      </c>
      <c r="K25" s="227"/>
      <c r="L25" s="227"/>
      <c r="M25" s="228"/>
      <c r="O25" s="226" t="s">
        <v>21</v>
      </c>
      <c r="P25" s="227"/>
      <c r="Q25" s="227"/>
      <c r="R25" s="228"/>
    </row>
    <row r="26" spans="1:18" ht="25.5" customHeight="1" x14ac:dyDescent="0.2">
      <c r="D26" s="41">
        <v>702</v>
      </c>
      <c r="E26" s="156" t="s">
        <v>97</v>
      </c>
      <c r="F26" s="69">
        <f>M96</f>
        <v>0</v>
      </c>
      <c r="G26" s="43">
        <v>47.2</v>
      </c>
      <c r="H26" s="237"/>
      <c r="I26" s="64"/>
      <c r="J26" s="132"/>
      <c r="K26" s="133"/>
      <c r="L26" s="133"/>
      <c r="M26" s="134"/>
      <c r="O26" s="132"/>
      <c r="P26" s="133"/>
      <c r="Q26" s="133"/>
      <c r="R26" s="134"/>
    </row>
    <row r="27" spans="1:18" ht="25.5" customHeight="1" x14ac:dyDescent="0.2">
      <c r="D27" s="41">
        <v>703</v>
      </c>
      <c r="E27" s="42" t="s">
        <v>112</v>
      </c>
      <c r="F27" s="69">
        <f>R141</f>
        <v>0</v>
      </c>
      <c r="G27" s="149" t="s">
        <v>118</v>
      </c>
      <c r="H27" s="237"/>
      <c r="I27" s="64"/>
      <c r="J27" s="132"/>
      <c r="K27" s="133"/>
      <c r="L27" s="133"/>
      <c r="M27" s="134"/>
      <c r="O27" s="132"/>
      <c r="P27" s="133"/>
      <c r="Q27" s="133"/>
      <c r="R27" s="134"/>
    </row>
    <row r="28" spans="1:18" ht="25.5" customHeight="1" x14ac:dyDescent="0.2">
      <c r="D28" s="41">
        <v>704</v>
      </c>
      <c r="E28" s="42" t="s">
        <v>117</v>
      </c>
      <c r="F28" s="69">
        <f>M141</f>
        <v>0</v>
      </c>
      <c r="G28" s="149" t="s">
        <v>118</v>
      </c>
      <c r="H28" s="237"/>
      <c r="I28" s="64"/>
      <c r="J28" s="122" t="s">
        <v>10</v>
      </c>
      <c r="K28" s="122" t="s">
        <v>11</v>
      </c>
      <c r="L28" s="122" t="s">
        <v>12</v>
      </c>
      <c r="M28" s="122" t="s">
        <v>13</v>
      </c>
      <c r="O28" s="122" t="s">
        <v>10</v>
      </c>
      <c r="P28" s="122" t="s">
        <v>11</v>
      </c>
      <c r="Q28" s="122" t="s">
        <v>12</v>
      </c>
      <c r="R28" s="122" t="s">
        <v>13</v>
      </c>
    </row>
    <row r="29" spans="1:18" ht="25.5" customHeight="1" x14ac:dyDescent="0.2">
      <c r="D29" s="41">
        <v>1001</v>
      </c>
      <c r="E29" s="156" t="s">
        <v>29</v>
      </c>
      <c r="F29" s="69">
        <f>R96</f>
        <v>0</v>
      </c>
      <c r="G29" s="43">
        <v>70.5</v>
      </c>
      <c r="H29" s="237"/>
      <c r="I29" s="64"/>
      <c r="J29" s="123" t="str">
        <f>$A$6</f>
        <v>LECTURA CRÍTICA</v>
      </c>
      <c r="K29" s="124">
        <v>0.4</v>
      </c>
      <c r="L29" s="128">
        <f>$B$6</f>
        <v>0</v>
      </c>
      <c r="M29" s="125">
        <f>K29*L29</f>
        <v>0</v>
      </c>
      <c r="O29" s="126" t="str">
        <f>$A$6</f>
        <v>LECTURA CRÍTICA</v>
      </c>
      <c r="P29" s="124">
        <v>0.4</v>
      </c>
      <c r="Q29" s="125">
        <f>$B$6</f>
        <v>0</v>
      </c>
      <c r="R29" s="125">
        <f>P29*Q29</f>
        <v>0</v>
      </c>
    </row>
    <row r="30" spans="1:18" ht="25.5" customHeight="1" x14ac:dyDescent="0.2">
      <c r="D30" s="41">
        <v>1002</v>
      </c>
      <c r="E30" s="156" t="s">
        <v>30</v>
      </c>
      <c r="F30" s="69">
        <f>M105</f>
        <v>0</v>
      </c>
      <c r="G30" s="43">
        <v>87.55</v>
      </c>
      <c r="H30" s="237"/>
      <c r="I30" s="64"/>
      <c r="J30" s="123" t="str">
        <f>$A$7</f>
        <v>MATEMÁTICAS</v>
      </c>
      <c r="K30" s="124">
        <v>0.25</v>
      </c>
      <c r="L30" s="128">
        <f>$B$7</f>
        <v>0</v>
      </c>
      <c r="M30" s="125">
        <f>K30*L30</f>
        <v>0</v>
      </c>
      <c r="O30" s="126" t="str">
        <f>$A$7</f>
        <v>MATEMÁTICAS</v>
      </c>
      <c r="P30" s="124">
        <v>0.25</v>
      </c>
      <c r="Q30" s="125">
        <f>$B$7</f>
        <v>0</v>
      </c>
      <c r="R30" s="125">
        <f>P30*Q30</f>
        <v>0</v>
      </c>
    </row>
    <row r="31" spans="1:18" ht="25.5" customHeight="1" x14ac:dyDescent="0.2">
      <c r="D31" s="41">
        <v>1101</v>
      </c>
      <c r="E31" s="54" t="s">
        <v>41</v>
      </c>
      <c r="F31" s="69">
        <f>R105</f>
        <v>0</v>
      </c>
      <c r="G31" s="43">
        <v>58.4</v>
      </c>
      <c r="H31" s="237"/>
      <c r="I31" s="64"/>
      <c r="J31" s="123" t="str">
        <f>$A$8</f>
        <v>SOCIALES Y CIUDADANAS</v>
      </c>
      <c r="K31" s="124">
        <v>0.15</v>
      </c>
      <c r="L31" s="125">
        <f>$B$8</f>
        <v>0</v>
      </c>
      <c r="M31" s="125">
        <f>K31*L31</f>
        <v>0</v>
      </c>
      <c r="O31" s="126" t="str">
        <f>$A$8</f>
        <v>SOCIALES Y CIUDADANAS</v>
      </c>
      <c r="P31" s="124">
        <v>0.15</v>
      </c>
      <c r="Q31" s="125">
        <f>$B$8</f>
        <v>0</v>
      </c>
      <c r="R31" s="125">
        <f>P31*Q31</f>
        <v>0</v>
      </c>
    </row>
    <row r="32" spans="1:18" ht="25.5" customHeight="1" x14ac:dyDescent="0.2">
      <c r="D32" s="41">
        <v>1102</v>
      </c>
      <c r="E32" s="54" t="s">
        <v>32</v>
      </c>
      <c r="F32" s="69">
        <f>M114</f>
        <v>0</v>
      </c>
      <c r="G32" s="43">
        <v>41.55</v>
      </c>
      <c r="H32" s="237"/>
      <c r="I32" s="64"/>
      <c r="J32" s="123" t="str">
        <f>$A$9</f>
        <v>CIENCIAS NATURALES</v>
      </c>
      <c r="K32" s="128">
        <v>0.1</v>
      </c>
      <c r="L32" s="125">
        <f>$B$9</f>
        <v>0</v>
      </c>
      <c r="M32" s="125">
        <f>K32*L32</f>
        <v>0</v>
      </c>
      <c r="O32" s="126" t="str">
        <f>$A$9</f>
        <v>CIENCIAS NATURALES</v>
      </c>
      <c r="P32" s="128">
        <v>0.1</v>
      </c>
      <c r="Q32" s="125">
        <f>$B$9</f>
        <v>0</v>
      </c>
      <c r="R32" s="125">
        <f>P32*Q32</f>
        <v>0</v>
      </c>
    </row>
    <row r="33" spans="4:18" ht="25.5" customHeight="1" x14ac:dyDescent="0.2">
      <c r="D33" s="41">
        <v>1103</v>
      </c>
      <c r="E33" s="54" t="s">
        <v>46</v>
      </c>
      <c r="F33" s="69">
        <f>R114</f>
        <v>0</v>
      </c>
      <c r="G33" s="43">
        <v>41.7</v>
      </c>
      <c r="H33" s="237"/>
      <c r="I33" s="64"/>
      <c r="J33" s="123" t="str">
        <f>$A$10</f>
        <v>INGLÉS</v>
      </c>
      <c r="K33" s="128">
        <v>0.1</v>
      </c>
      <c r="L33" s="125">
        <f>$B$10</f>
        <v>0</v>
      </c>
      <c r="M33" s="125">
        <f>K33*L33</f>
        <v>0</v>
      </c>
      <c r="O33" s="126" t="str">
        <f>$A$10</f>
        <v>INGLÉS</v>
      </c>
      <c r="P33" s="128">
        <v>0.1</v>
      </c>
      <c r="Q33" s="125">
        <f>$B$10</f>
        <v>0</v>
      </c>
      <c r="R33" s="125">
        <f>P33*Q33</f>
        <v>0</v>
      </c>
    </row>
    <row r="34" spans="4:18" ht="25.5" customHeight="1" thickBot="1" x14ac:dyDescent="0.25">
      <c r="D34" s="41">
        <v>1104</v>
      </c>
      <c r="E34" s="54" t="s">
        <v>35</v>
      </c>
      <c r="F34" s="69">
        <f>M123</f>
        <v>0</v>
      </c>
      <c r="G34" s="43">
        <v>59.3</v>
      </c>
      <c r="H34" s="238"/>
      <c r="I34" s="64"/>
      <c r="J34" s="122" t="s">
        <v>22</v>
      </c>
      <c r="K34" s="128">
        <f>SUM(K29:K33)</f>
        <v>1</v>
      </c>
      <c r="L34" s="124"/>
      <c r="M34" s="124">
        <f>SUM(M29:M33)</f>
        <v>0</v>
      </c>
      <c r="O34" s="122" t="s">
        <v>22</v>
      </c>
      <c r="P34" s="128">
        <f>SUM(P29:P33)</f>
        <v>1</v>
      </c>
      <c r="Q34" s="124"/>
      <c r="R34" s="124">
        <f>SUM(R29:R33)</f>
        <v>0</v>
      </c>
    </row>
    <row r="35" spans="4:18" ht="13.5" thickBot="1" x14ac:dyDescent="0.25">
      <c r="D35" s="45">
        <v>1105</v>
      </c>
      <c r="E35" s="46" t="s">
        <v>34</v>
      </c>
      <c r="F35" s="70">
        <f>R123</f>
        <v>0</v>
      </c>
      <c r="G35" s="43">
        <v>55.25</v>
      </c>
      <c r="H35" s="9"/>
      <c r="I35" s="64"/>
      <c r="J35" s="226" t="s">
        <v>9</v>
      </c>
      <c r="K35" s="227"/>
      <c r="L35" s="227"/>
      <c r="M35" s="228"/>
      <c r="O35" s="226" t="s">
        <v>31</v>
      </c>
      <c r="P35" s="227"/>
      <c r="Q35" s="227"/>
      <c r="R35" s="228"/>
    </row>
    <row r="36" spans="4:18" ht="21.75" customHeight="1" x14ac:dyDescent="0.2">
      <c r="D36" s="22"/>
      <c r="E36" s="13"/>
      <c r="F36" s="8"/>
      <c r="H36" s="1"/>
      <c r="I36" s="64"/>
      <c r="J36" s="122" t="s">
        <v>10</v>
      </c>
      <c r="K36" s="122" t="s">
        <v>11</v>
      </c>
      <c r="L36" s="122" t="s">
        <v>12</v>
      </c>
      <c r="M36" s="122" t="s">
        <v>13</v>
      </c>
      <c r="O36" s="135" t="s">
        <v>10</v>
      </c>
      <c r="P36" s="135" t="s">
        <v>11</v>
      </c>
      <c r="Q36" s="135" t="s">
        <v>12</v>
      </c>
      <c r="R36" s="135" t="s">
        <v>13</v>
      </c>
    </row>
    <row r="37" spans="4:18" ht="24" x14ac:dyDescent="0.2">
      <c r="D37" s="195" t="s">
        <v>113</v>
      </c>
      <c r="E37" s="195"/>
      <c r="F37" s="1"/>
      <c r="G37" s="1"/>
      <c r="H37" s="20"/>
      <c r="I37" s="64"/>
      <c r="J37" s="126" t="str">
        <f>$A$6</f>
        <v>LECTURA CRÍTICA</v>
      </c>
      <c r="K37" s="124">
        <v>0.25</v>
      </c>
      <c r="L37" s="125">
        <f>$B$6</f>
        <v>0</v>
      </c>
      <c r="M37" s="125">
        <f>K37*L37</f>
        <v>0</v>
      </c>
      <c r="O37" s="137" t="str">
        <f>$A$6</f>
        <v>LECTURA CRÍTICA</v>
      </c>
      <c r="P37" s="124">
        <v>0.4</v>
      </c>
      <c r="Q37" s="138">
        <f>$B$6</f>
        <v>0</v>
      </c>
      <c r="R37" s="138">
        <f>P37*Q37</f>
        <v>0</v>
      </c>
    </row>
    <row r="38" spans="4:18" x14ac:dyDescent="0.2">
      <c r="D38" s="194" t="s">
        <v>129</v>
      </c>
      <c r="E38" s="194"/>
      <c r="F38" s="1"/>
      <c r="G38" s="29"/>
      <c r="H38" s="136"/>
      <c r="I38" s="64"/>
      <c r="J38" s="126" t="str">
        <f>$A$7</f>
        <v>MATEMÁTICAS</v>
      </c>
      <c r="K38" s="124">
        <v>0.4</v>
      </c>
      <c r="L38" s="125">
        <f>$B$7</f>
        <v>0</v>
      </c>
      <c r="M38" s="125">
        <f>K38*L38</f>
        <v>0</v>
      </c>
      <c r="O38" s="137" t="str">
        <f>$A$7</f>
        <v>MATEMÁTICAS</v>
      </c>
      <c r="P38" s="139">
        <v>0.1</v>
      </c>
      <c r="Q38" s="138">
        <f>$B$7</f>
        <v>0</v>
      </c>
      <c r="R38" s="138">
        <f>P38*Q38</f>
        <v>0</v>
      </c>
    </row>
    <row r="39" spans="4:18" ht="16.5" customHeight="1" x14ac:dyDescent="0.2">
      <c r="G39" s="136"/>
      <c r="H39" s="136"/>
      <c r="J39" s="126" t="str">
        <f>$A$8</f>
        <v>SOCIALES Y CIUDADANAS</v>
      </c>
      <c r="K39" s="124">
        <v>0.15</v>
      </c>
      <c r="L39" s="125">
        <f>$B$8</f>
        <v>0</v>
      </c>
      <c r="M39" s="125">
        <f>K39*L39</f>
        <v>0</v>
      </c>
      <c r="O39" s="137" t="str">
        <f>$A$8</f>
        <v>SOCIALES Y CIUDADANAS</v>
      </c>
      <c r="P39" s="124">
        <v>0.25</v>
      </c>
      <c r="Q39" s="138">
        <f>$B$8</f>
        <v>0</v>
      </c>
      <c r="R39" s="138">
        <f>P39*Q39</f>
        <v>0</v>
      </c>
    </row>
    <row r="40" spans="4:18" ht="24" x14ac:dyDescent="0.2">
      <c r="G40" s="91"/>
      <c r="H40" s="136"/>
      <c r="J40" s="126" t="str">
        <f>$A$9</f>
        <v>CIENCIAS NATURALES</v>
      </c>
      <c r="K40" s="128">
        <v>0.1</v>
      </c>
      <c r="L40" s="125">
        <f>$B$9</f>
        <v>0</v>
      </c>
      <c r="M40" s="125">
        <f>K40*L40</f>
        <v>0</v>
      </c>
      <c r="O40" s="137" t="str">
        <f>$A$9</f>
        <v>CIENCIAS NATURALES</v>
      </c>
      <c r="P40" s="124">
        <v>0.15</v>
      </c>
      <c r="Q40" s="138">
        <f>$B$9</f>
        <v>0</v>
      </c>
      <c r="R40" s="138">
        <f>P40*Q40</f>
        <v>0</v>
      </c>
    </row>
    <row r="41" spans="4:18" x14ac:dyDescent="0.2">
      <c r="D41" s="91"/>
      <c r="E41" s="91"/>
      <c r="F41" s="91"/>
      <c r="G41" s="91"/>
      <c r="H41" s="136"/>
      <c r="I41" s="140"/>
      <c r="J41" s="126" t="str">
        <f>$A$10</f>
        <v>INGLÉS</v>
      </c>
      <c r="K41" s="128">
        <v>0.1</v>
      </c>
      <c r="L41" s="125">
        <f>$B$10</f>
        <v>0</v>
      </c>
      <c r="M41" s="125">
        <f>K41*L41</f>
        <v>0</v>
      </c>
      <c r="O41" s="137" t="str">
        <f>$A$10</f>
        <v>INGLÉS</v>
      </c>
      <c r="P41" s="139">
        <v>0.1</v>
      </c>
      <c r="Q41" s="138">
        <f>$B$10</f>
        <v>0</v>
      </c>
      <c r="R41" s="138">
        <f>P41*Q41</f>
        <v>0</v>
      </c>
    </row>
    <row r="42" spans="4:18" x14ac:dyDescent="0.2">
      <c r="H42" s="136"/>
      <c r="I42" s="140"/>
      <c r="J42" s="122" t="s">
        <v>22</v>
      </c>
      <c r="K42" s="128">
        <f>SUM(K37:K41)</f>
        <v>1</v>
      </c>
      <c r="L42" s="124"/>
      <c r="M42" s="124">
        <f>SUM(M37:M41)</f>
        <v>0</v>
      </c>
      <c r="O42" s="135" t="s">
        <v>22</v>
      </c>
      <c r="P42" s="139">
        <f>SUM(P37:P41)</f>
        <v>1</v>
      </c>
      <c r="Q42" s="141"/>
      <c r="R42" s="141">
        <f>SUM(R37:R41)</f>
        <v>0</v>
      </c>
    </row>
    <row r="43" spans="4:18" ht="12.75" customHeight="1" x14ac:dyDescent="0.2">
      <c r="H43" s="136"/>
      <c r="I43" s="140"/>
      <c r="J43" s="99"/>
      <c r="K43" s="142"/>
      <c r="L43" s="143"/>
      <c r="M43" s="143"/>
      <c r="O43" s="99"/>
      <c r="P43" s="142"/>
      <c r="Q43" s="143"/>
      <c r="R43" s="143"/>
    </row>
    <row r="44" spans="4:18" x14ac:dyDescent="0.2">
      <c r="H44" s="136"/>
      <c r="I44" s="140"/>
      <c r="J44" s="226" t="s">
        <v>23</v>
      </c>
      <c r="K44" s="227"/>
      <c r="L44" s="227"/>
      <c r="M44" s="228"/>
      <c r="O44" s="240" t="s">
        <v>98</v>
      </c>
      <c r="P44" s="241"/>
      <c r="Q44" s="241"/>
      <c r="R44" s="242"/>
    </row>
    <row r="45" spans="4:18" ht="24" x14ac:dyDescent="0.2">
      <c r="H45" s="136"/>
      <c r="I45" s="140"/>
      <c r="J45" s="122" t="s">
        <v>10</v>
      </c>
      <c r="K45" s="122" t="s">
        <v>11</v>
      </c>
      <c r="L45" s="122" t="s">
        <v>12</v>
      </c>
      <c r="M45" s="122" t="s">
        <v>13</v>
      </c>
      <c r="O45" s="122" t="s">
        <v>10</v>
      </c>
      <c r="P45" s="122" t="s">
        <v>11</v>
      </c>
      <c r="Q45" s="122" t="s">
        <v>12</v>
      </c>
      <c r="R45" s="122" t="s">
        <v>13</v>
      </c>
    </row>
    <row r="46" spans="4:18" ht="24" x14ac:dyDescent="0.2">
      <c r="H46" s="136"/>
      <c r="I46" s="140"/>
      <c r="J46" s="126" t="str">
        <f>$A$6</f>
        <v>LECTURA CRÍTICA</v>
      </c>
      <c r="K46" s="124">
        <v>0.4</v>
      </c>
      <c r="L46" s="128">
        <f>$B$6</f>
        <v>0</v>
      </c>
      <c r="M46" s="125">
        <f>K46*L46</f>
        <v>0</v>
      </c>
      <c r="O46" s="126" t="str">
        <f>$A$6</f>
        <v>LECTURA CRÍTICA</v>
      </c>
      <c r="P46" s="124">
        <v>0.15</v>
      </c>
      <c r="Q46" s="125">
        <f>$B$6</f>
        <v>0</v>
      </c>
      <c r="R46" s="125">
        <f>P46*Q46</f>
        <v>0</v>
      </c>
    </row>
    <row r="47" spans="4:18" x14ac:dyDescent="0.2">
      <c r="H47" s="136"/>
      <c r="I47" s="140"/>
      <c r="J47" s="126" t="str">
        <f>$A$7</f>
        <v>MATEMÁTICAS</v>
      </c>
      <c r="K47" s="124">
        <v>0.25</v>
      </c>
      <c r="L47" s="125">
        <f>$B$7</f>
        <v>0</v>
      </c>
      <c r="M47" s="125">
        <f>K47*L47</f>
        <v>0</v>
      </c>
      <c r="O47" s="126" t="str">
        <f>$A$7</f>
        <v>MATEMÁTICAS</v>
      </c>
      <c r="P47" s="124">
        <v>0.25</v>
      </c>
      <c r="Q47" s="125">
        <f>$B$7</f>
        <v>0</v>
      </c>
      <c r="R47" s="125">
        <f>P47*Q47</f>
        <v>0</v>
      </c>
    </row>
    <row r="48" spans="4:18" ht="24" x14ac:dyDescent="0.2">
      <c r="H48" s="136"/>
      <c r="I48" s="140"/>
      <c r="J48" s="126" t="str">
        <f>$A$8</f>
        <v>SOCIALES Y CIUDADANAS</v>
      </c>
      <c r="K48" s="128">
        <v>0.1</v>
      </c>
      <c r="L48" s="125">
        <f>$B$8</f>
        <v>0</v>
      </c>
      <c r="M48" s="125">
        <f>K48*L48</f>
        <v>0</v>
      </c>
      <c r="O48" s="126" t="str">
        <f>$A$8</f>
        <v>SOCIALES Y CIUDADANAS</v>
      </c>
      <c r="P48" s="139">
        <v>0.1</v>
      </c>
      <c r="Q48" s="125">
        <f>$B$8</f>
        <v>0</v>
      </c>
      <c r="R48" s="125">
        <f>P48*Q48</f>
        <v>0</v>
      </c>
    </row>
    <row r="49" spans="8:18" ht="24" x14ac:dyDescent="0.2">
      <c r="H49" s="136"/>
      <c r="I49" s="140"/>
      <c r="J49" s="126" t="str">
        <f>$A$9</f>
        <v>CIENCIAS NATURALES</v>
      </c>
      <c r="K49" s="128">
        <v>0.1</v>
      </c>
      <c r="L49" s="125">
        <f>$B$9</f>
        <v>0</v>
      </c>
      <c r="M49" s="125">
        <f>K49*L49</f>
        <v>0</v>
      </c>
      <c r="O49" s="126" t="str">
        <f>$A$9</f>
        <v>CIENCIAS NATURALES</v>
      </c>
      <c r="P49" s="124">
        <v>0.4</v>
      </c>
      <c r="Q49" s="125">
        <f>$B$9</f>
        <v>0</v>
      </c>
      <c r="R49" s="125">
        <f>P49*Q49</f>
        <v>0</v>
      </c>
    </row>
    <row r="50" spans="8:18" x14ac:dyDescent="0.2">
      <c r="H50" s="136"/>
      <c r="I50" s="140"/>
      <c r="J50" s="126" t="str">
        <f>$A$10</f>
        <v>INGLÉS</v>
      </c>
      <c r="K50" s="124">
        <v>0.15</v>
      </c>
      <c r="L50" s="125">
        <f>$B$10</f>
        <v>0</v>
      </c>
      <c r="M50" s="125">
        <f>K50*L50</f>
        <v>0</v>
      </c>
      <c r="O50" s="126" t="str">
        <f>$A$10</f>
        <v>INGLÉS</v>
      </c>
      <c r="P50" s="139">
        <v>0.1</v>
      </c>
      <c r="Q50" s="125">
        <f>$B$10</f>
        <v>0</v>
      </c>
      <c r="R50" s="125">
        <f>P50*Q50</f>
        <v>0</v>
      </c>
    </row>
    <row r="51" spans="8:18" x14ac:dyDescent="0.2">
      <c r="H51" s="136"/>
      <c r="I51" s="140"/>
      <c r="J51" s="122" t="s">
        <v>22</v>
      </c>
      <c r="K51" s="128">
        <f>SUM(K46:K50)</f>
        <v>1</v>
      </c>
      <c r="L51" s="124"/>
      <c r="M51" s="124">
        <f>SUM(M46:M50)</f>
        <v>0</v>
      </c>
      <c r="O51" s="122" t="s">
        <v>22</v>
      </c>
      <c r="P51" s="128">
        <f>SUM(P46:P50)</f>
        <v>1</v>
      </c>
      <c r="Q51" s="124"/>
      <c r="R51" s="124">
        <f>SUM(R46:R50)</f>
        <v>0</v>
      </c>
    </row>
    <row r="52" spans="8:18" ht="12.75" customHeight="1" x14ac:dyDescent="0.2">
      <c r="H52" s="136"/>
      <c r="I52" s="140"/>
      <c r="J52" s="99"/>
      <c r="K52" s="142"/>
      <c r="L52" s="143"/>
      <c r="M52" s="143"/>
      <c r="O52" s="99"/>
      <c r="P52" s="142"/>
      <c r="Q52" s="143"/>
      <c r="R52" s="143"/>
    </row>
    <row r="53" spans="8:18" x14ac:dyDescent="0.2">
      <c r="H53" s="136"/>
      <c r="I53" s="140"/>
      <c r="J53" s="240" t="s">
        <v>26</v>
      </c>
      <c r="K53" s="241"/>
      <c r="L53" s="241"/>
      <c r="M53" s="242"/>
      <c r="O53" s="226" t="s">
        <v>24</v>
      </c>
      <c r="P53" s="227"/>
      <c r="Q53" s="227"/>
      <c r="R53" s="228"/>
    </row>
    <row r="54" spans="8:18" ht="24" x14ac:dyDescent="0.2">
      <c r="H54" s="136"/>
      <c r="I54" s="140"/>
      <c r="J54" s="122" t="s">
        <v>10</v>
      </c>
      <c r="K54" s="135" t="s">
        <v>11</v>
      </c>
      <c r="L54" s="122" t="s">
        <v>12</v>
      </c>
      <c r="M54" s="122" t="s">
        <v>13</v>
      </c>
      <c r="O54" s="122" t="s">
        <v>10</v>
      </c>
      <c r="P54" s="122" t="s">
        <v>11</v>
      </c>
      <c r="Q54" s="122" t="s">
        <v>12</v>
      </c>
      <c r="R54" s="122" t="s">
        <v>13</v>
      </c>
    </row>
    <row r="55" spans="8:18" ht="24" x14ac:dyDescent="0.2">
      <c r="H55" s="136"/>
      <c r="I55" s="140"/>
      <c r="J55" s="123" t="str">
        <f>$A$6</f>
        <v>LECTURA CRÍTICA</v>
      </c>
      <c r="K55" s="124">
        <v>0.25</v>
      </c>
      <c r="L55" s="125">
        <f>$B$6</f>
        <v>0</v>
      </c>
      <c r="M55" s="125">
        <f>K55*L55</f>
        <v>0</v>
      </c>
      <c r="O55" s="126" t="str">
        <f>$A$6</f>
        <v>LECTURA CRÍTICA</v>
      </c>
      <c r="P55" s="124">
        <v>0.25</v>
      </c>
      <c r="Q55" s="125">
        <f>$B$6</f>
        <v>0</v>
      </c>
      <c r="R55" s="125">
        <f>P55*Q55</f>
        <v>0</v>
      </c>
    </row>
    <row r="56" spans="8:18" x14ac:dyDescent="0.2">
      <c r="H56" s="136"/>
      <c r="I56" s="140"/>
      <c r="J56" s="123" t="str">
        <f>$A$7</f>
        <v>MATEMÁTICAS</v>
      </c>
      <c r="K56" s="139">
        <v>0.1</v>
      </c>
      <c r="L56" s="125">
        <f>$B$7</f>
        <v>0</v>
      </c>
      <c r="M56" s="125">
        <f>K56*L56</f>
        <v>0</v>
      </c>
      <c r="O56" s="126" t="str">
        <f>$A$7</f>
        <v>MATEMÁTICAS</v>
      </c>
      <c r="P56" s="128">
        <v>0.1</v>
      </c>
      <c r="Q56" s="125">
        <f>$B$7</f>
        <v>0</v>
      </c>
      <c r="R56" s="125">
        <f>P56*Q56</f>
        <v>0</v>
      </c>
    </row>
    <row r="57" spans="8:18" ht="24" x14ac:dyDescent="0.2">
      <c r="H57" s="136"/>
      <c r="I57" s="140"/>
      <c r="J57" s="123" t="str">
        <f>$A$8</f>
        <v>SOCIALES Y CIUDADANAS</v>
      </c>
      <c r="K57" s="139">
        <v>0.1</v>
      </c>
      <c r="L57" s="125">
        <f>$B$8</f>
        <v>0</v>
      </c>
      <c r="M57" s="125">
        <f>K57*L57</f>
        <v>0</v>
      </c>
      <c r="O57" s="126" t="str">
        <f>$A$8</f>
        <v>SOCIALES Y CIUDADANAS</v>
      </c>
      <c r="P57" s="124">
        <v>0.4</v>
      </c>
      <c r="Q57" s="125">
        <f>$B$8</f>
        <v>0</v>
      </c>
      <c r="R57" s="125">
        <f>P57*Q57</f>
        <v>0</v>
      </c>
    </row>
    <row r="58" spans="8:18" ht="24" x14ac:dyDescent="0.2">
      <c r="H58" s="136"/>
      <c r="I58" s="140"/>
      <c r="J58" s="123" t="str">
        <f>$A$9</f>
        <v>CIENCIAS NATURALES</v>
      </c>
      <c r="K58" s="124">
        <v>0.4</v>
      </c>
      <c r="L58" s="125">
        <f>$B$9</f>
        <v>0</v>
      </c>
      <c r="M58" s="125">
        <f>K58*L58</f>
        <v>0</v>
      </c>
      <c r="O58" s="126" t="str">
        <f>$A$9</f>
        <v>CIENCIAS NATURALES</v>
      </c>
      <c r="P58" s="128">
        <v>0.1</v>
      </c>
      <c r="Q58" s="125">
        <f>$B$9</f>
        <v>0</v>
      </c>
      <c r="R58" s="125">
        <f>P58*Q58</f>
        <v>0</v>
      </c>
    </row>
    <row r="59" spans="8:18" x14ac:dyDescent="0.2">
      <c r="H59" s="136"/>
      <c r="I59" s="140"/>
      <c r="J59" s="123" t="str">
        <f>$A$10</f>
        <v>INGLÉS</v>
      </c>
      <c r="K59" s="124">
        <v>0.15</v>
      </c>
      <c r="L59" s="125">
        <f>$B$10</f>
        <v>0</v>
      </c>
      <c r="M59" s="125">
        <f>K59*L59</f>
        <v>0</v>
      </c>
      <c r="O59" s="126" t="str">
        <f>$A$10</f>
        <v>INGLÉS</v>
      </c>
      <c r="P59" s="124">
        <v>0.15</v>
      </c>
      <c r="Q59" s="125">
        <f>$B$10</f>
        <v>0</v>
      </c>
      <c r="R59" s="125">
        <f>P59*Q59</f>
        <v>0</v>
      </c>
    </row>
    <row r="60" spans="8:18" x14ac:dyDescent="0.2">
      <c r="H60" s="136"/>
      <c r="I60" s="140"/>
      <c r="J60" s="122" t="s">
        <v>22</v>
      </c>
      <c r="K60" s="128">
        <f>SUM(K55:K59)</f>
        <v>1</v>
      </c>
      <c r="L60" s="124"/>
      <c r="M60" s="124">
        <f>SUM(M55:M59)</f>
        <v>0</v>
      </c>
      <c r="O60" s="122" t="s">
        <v>22</v>
      </c>
      <c r="P60" s="128">
        <f>SUM(P55:P59)</f>
        <v>1</v>
      </c>
      <c r="Q60" s="124"/>
      <c r="R60" s="124">
        <f>SUM(R55:R59)</f>
        <v>0</v>
      </c>
    </row>
    <row r="61" spans="8:18" ht="12.75" customHeight="1" x14ac:dyDescent="0.2">
      <c r="H61" s="136"/>
      <c r="I61" s="140"/>
      <c r="J61" s="99"/>
      <c r="K61" s="142"/>
      <c r="L61" s="143"/>
      <c r="M61" s="143"/>
      <c r="O61" s="99"/>
      <c r="P61" s="142"/>
      <c r="Q61" s="143"/>
      <c r="R61" s="143"/>
    </row>
    <row r="62" spans="8:18" x14ac:dyDescent="0.2">
      <c r="H62" s="136"/>
      <c r="I62" s="140"/>
      <c r="J62" s="226" t="s">
        <v>94</v>
      </c>
      <c r="K62" s="227"/>
      <c r="L62" s="227"/>
      <c r="M62" s="228"/>
      <c r="O62" s="226" t="s">
        <v>103</v>
      </c>
      <c r="P62" s="227"/>
      <c r="Q62" s="227"/>
      <c r="R62" s="228"/>
    </row>
    <row r="63" spans="8:18" ht="24" x14ac:dyDescent="0.2">
      <c r="H63" s="136"/>
      <c r="I63" s="140"/>
      <c r="J63" s="122" t="s">
        <v>10</v>
      </c>
      <c r="K63" s="135" t="s">
        <v>11</v>
      </c>
      <c r="L63" s="122" t="s">
        <v>12</v>
      </c>
      <c r="M63" s="122" t="s">
        <v>13</v>
      </c>
      <c r="O63" s="122" t="s">
        <v>10</v>
      </c>
      <c r="P63" s="122" t="s">
        <v>11</v>
      </c>
      <c r="Q63" s="122" t="s">
        <v>12</v>
      </c>
      <c r="R63" s="122" t="s">
        <v>13</v>
      </c>
    </row>
    <row r="64" spans="8:18" ht="24" x14ac:dyDescent="0.2">
      <c r="H64" s="136"/>
      <c r="I64" s="140"/>
      <c r="J64" s="123" t="str">
        <f>$A$6</f>
        <v>LECTURA CRÍTICA</v>
      </c>
      <c r="K64" s="124">
        <v>0.4</v>
      </c>
      <c r="L64" s="125">
        <f>$B$6</f>
        <v>0</v>
      </c>
      <c r="M64" s="125">
        <f>K64*L64</f>
        <v>0</v>
      </c>
      <c r="O64" s="123" t="str">
        <f>$A$6</f>
        <v>LECTURA CRÍTICA</v>
      </c>
      <c r="P64" s="124">
        <v>0.25</v>
      </c>
      <c r="Q64" s="125">
        <f>$B$6</f>
        <v>0</v>
      </c>
      <c r="R64" s="125">
        <f>P64*Q64</f>
        <v>0</v>
      </c>
    </row>
    <row r="65" spans="4:18" x14ac:dyDescent="0.2">
      <c r="H65" s="136"/>
      <c r="I65" s="140"/>
      <c r="J65" s="123" t="str">
        <f>$A$7</f>
        <v>MATEMÁTICAS</v>
      </c>
      <c r="K65" s="139">
        <v>0.1</v>
      </c>
      <c r="L65" s="125">
        <f>$B$7</f>
        <v>0</v>
      </c>
      <c r="M65" s="125">
        <f>K65*L65</f>
        <v>0</v>
      </c>
      <c r="O65" s="123" t="str">
        <f>$A$7</f>
        <v>MATEMÁTICAS</v>
      </c>
      <c r="P65" s="139">
        <v>0.1</v>
      </c>
      <c r="Q65" s="125">
        <f>$B$7</f>
        <v>0</v>
      </c>
      <c r="R65" s="125">
        <f>P65*Q65</f>
        <v>0</v>
      </c>
    </row>
    <row r="66" spans="4:18" ht="24" x14ac:dyDescent="0.2">
      <c r="H66" s="136"/>
      <c r="I66" s="140"/>
      <c r="J66" s="123" t="str">
        <f>$A$8</f>
        <v>SOCIALES Y CIUDADANAS</v>
      </c>
      <c r="K66" s="124">
        <v>0.25</v>
      </c>
      <c r="L66" s="125">
        <f>$B$8</f>
        <v>0</v>
      </c>
      <c r="M66" s="125">
        <f>K66*L66</f>
        <v>0</v>
      </c>
      <c r="O66" s="123" t="str">
        <f>$A$8</f>
        <v>SOCIALES Y CIUDADANAS</v>
      </c>
      <c r="P66" s="124">
        <v>0.15</v>
      </c>
      <c r="Q66" s="125">
        <f>$B$8</f>
        <v>0</v>
      </c>
      <c r="R66" s="125">
        <f>P66*Q66</f>
        <v>0</v>
      </c>
    </row>
    <row r="67" spans="4:18" ht="24" x14ac:dyDescent="0.2">
      <c r="H67" s="136"/>
      <c r="I67" s="140"/>
      <c r="J67" s="123" t="str">
        <f>$A$9</f>
        <v>CIENCIAS NATURALES</v>
      </c>
      <c r="K67" s="139">
        <v>0.1</v>
      </c>
      <c r="L67" s="125">
        <f>$B$9</f>
        <v>0</v>
      </c>
      <c r="M67" s="125">
        <f>K67*L67</f>
        <v>0</v>
      </c>
      <c r="O67" s="123" t="str">
        <f>$A$9</f>
        <v>CIENCIAS NATURALES</v>
      </c>
      <c r="P67" s="139">
        <v>0.1</v>
      </c>
      <c r="Q67" s="125">
        <f>$B$9</f>
        <v>0</v>
      </c>
      <c r="R67" s="125">
        <f>P67*Q67</f>
        <v>0</v>
      </c>
    </row>
    <row r="68" spans="4:18" x14ac:dyDescent="0.2">
      <c r="H68" s="136"/>
      <c r="I68" s="140"/>
      <c r="J68" s="123" t="str">
        <f>$A$10</f>
        <v>INGLÉS</v>
      </c>
      <c r="K68" s="124">
        <v>0.15</v>
      </c>
      <c r="L68" s="125">
        <f>$B$10</f>
        <v>0</v>
      </c>
      <c r="M68" s="125">
        <f>K68*L68</f>
        <v>0</v>
      </c>
      <c r="O68" s="123" t="str">
        <f>$A$10</f>
        <v>INGLÉS</v>
      </c>
      <c r="P68" s="124">
        <v>0.4</v>
      </c>
      <c r="Q68" s="125">
        <f>$B$10</f>
        <v>0</v>
      </c>
      <c r="R68" s="125">
        <f>P68*Q68</f>
        <v>0</v>
      </c>
    </row>
    <row r="69" spans="4:18" x14ac:dyDescent="0.2">
      <c r="H69" s="136"/>
      <c r="I69" s="140"/>
      <c r="J69" s="122" t="s">
        <v>22</v>
      </c>
      <c r="K69" s="128">
        <f>SUM(K64:K68)</f>
        <v>1</v>
      </c>
      <c r="L69" s="124"/>
      <c r="M69" s="124">
        <f>SUM(M64:M68)</f>
        <v>0</v>
      </c>
      <c r="O69" s="122" t="s">
        <v>22</v>
      </c>
      <c r="P69" s="128">
        <f>SUM(P64:P68)</f>
        <v>1</v>
      </c>
      <c r="Q69" s="124"/>
      <c r="R69" s="124">
        <f>SUM(R64:R68)</f>
        <v>0</v>
      </c>
    </row>
    <row r="70" spans="4:18" x14ac:dyDescent="0.2">
      <c r="H70" s="136"/>
      <c r="I70" s="140"/>
      <c r="J70" s="99"/>
      <c r="K70" s="142"/>
      <c r="L70" s="143"/>
      <c r="M70" s="143"/>
      <c r="O70" s="99"/>
      <c r="P70" s="142"/>
      <c r="Q70" s="143"/>
      <c r="R70" s="143"/>
    </row>
    <row r="71" spans="4:18" x14ac:dyDescent="0.2">
      <c r="H71" s="136"/>
      <c r="J71" s="226" t="s">
        <v>25</v>
      </c>
      <c r="K71" s="227"/>
      <c r="L71" s="227"/>
      <c r="M71" s="228"/>
      <c r="O71" s="226" t="s">
        <v>121</v>
      </c>
      <c r="P71" s="227"/>
      <c r="Q71" s="227"/>
      <c r="R71" s="228"/>
    </row>
    <row r="72" spans="4:18" ht="24" x14ac:dyDescent="0.2">
      <c r="H72" s="136"/>
      <c r="J72" s="122" t="s">
        <v>10</v>
      </c>
      <c r="K72" s="122" t="s">
        <v>11</v>
      </c>
      <c r="L72" s="122" t="s">
        <v>12</v>
      </c>
      <c r="M72" s="122" t="s">
        <v>13</v>
      </c>
      <c r="O72" s="122" t="s">
        <v>10</v>
      </c>
      <c r="P72" s="122" t="s">
        <v>11</v>
      </c>
      <c r="Q72" s="122" t="s">
        <v>12</v>
      </c>
      <c r="R72" s="122" t="s">
        <v>13</v>
      </c>
    </row>
    <row r="73" spans="4:18" ht="24" x14ac:dyDescent="0.2">
      <c r="H73" s="136"/>
      <c r="J73" s="123" t="str">
        <f>$A$6</f>
        <v>LECTURA CRÍTICA</v>
      </c>
      <c r="K73" s="124">
        <v>0.15</v>
      </c>
      <c r="L73" s="125">
        <f>$B$6</f>
        <v>0</v>
      </c>
      <c r="M73" s="125">
        <f>K73*L73</f>
        <v>0</v>
      </c>
      <c r="O73" s="126" t="str">
        <f>$A$6</f>
        <v>LECTURA CRÍTICA</v>
      </c>
      <c r="P73" s="124">
        <v>0.2</v>
      </c>
      <c r="Q73" s="125">
        <f>$B$6</f>
        <v>0</v>
      </c>
      <c r="R73" s="125">
        <f>P73*Q73</f>
        <v>0</v>
      </c>
    </row>
    <row r="74" spans="4:18" x14ac:dyDescent="0.2">
      <c r="H74" s="136"/>
      <c r="I74" s="140"/>
      <c r="J74" s="123" t="str">
        <f>$A$7</f>
        <v>MATEMÁTICAS</v>
      </c>
      <c r="K74" s="124">
        <v>0.4</v>
      </c>
      <c r="L74" s="125">
        <f>$B$7</f>
        <v>0</v>
      </c>
      <c r="M74" s="125">
        <f>K74*L74</f>
        <v>0</v>
      </c>
      <c r="O74" s="126" t="str">
        <f>$A$7</f>
        <v>MATEMÁTICAS</v>
      </c>
      <c r="P74" s="124">
        <v>0.25</v>
      </c>
      <c r="Q74" s="125">
        <f>$B$7</f>
        <v>0</v>
      </c>
      <c r="R74" s="125">
        <f>P74*Q74</f>
        <v>0</v>
      </c>
    </row>
    <row r="75" spans="4:18" ht="24" x14ac:dyDescent="0.2">
      <c r="I75" s="106"/>
      <c r="J75" s="123" t="str">
        <f>$A$8</f>
        <v>SOCIALES Y CIUDADANAS</v>
      </c>
      <c r="K75" s="128">
        <v>0.1</v>
      </c>
      <c r="L75" s="125">
        <f>$B$8</f>
        <v>0</v>
      </c>
      <c r="M75" s="125">
        <f>K75*L75</f>
        <v>0</v>
      </c>
      <c r="O75" s="126" t="str">
        <f>$A$8</f>
        <v>SOCIALES Y CIUDADANAS</v>
      </c>
      <c r="P75" s="128">
        <v>0.25</v>
      </c>
      <c r="Q75" s="125">
        <f>$B$8</f>
        <v>0</v>
      </c>
      <c r="R75" s="125">
        <f>P75*Q75</f>
        <v>0</v>
      </c>
    </row>
    <row r="76" spans="4:18" ht="24" x14ac:dyDescent="0.2">
      <c r="D76" s="59"/>
      <c r="I76" s="106"/>
      <c r="J76" s="123" t="str">
        <f>$A$9</f>
        <v>CIENCIAS NATURALES</v>
      </c>
      <c r="K76" s="124">
        <v>0.25</v>
      </c>
      <c r="L76" s="125">
        <f>$B$9</f>
        <v>0</v>
      </c>
      <c r="M76" s="125">
        <f>K76*L76</f>
        <v>0</v>
      </c>
      <c r="O76" s="126" t="str">
        <f>$A$9</f>
        <v>CIENCIAS NATURALES</v>
      </c>
      <c r="P76" s="124">
        <v>0.1</v>
      </c>
      <c r="Q76" s="125">
        <f>$B$9</f>
        <v>0</v>
      </c>
      <c r="R76" s="125">
        <f>P76*Q76</f>
        <v>0</v>
      </c>
    </row>
    <row r="77" spans="4:18" x14ac:dyDescent="0.2">
      <c r="D77" s="59"/>
      <c r="I77" s="106"/>
      <c r="J77" s="123" t="str">
        <f>$A$10</f>
        <v>INGLÉS</v>
      </c>
      <c r="K77" s="128">
        <v>0.1</v>
      </c>
      <c r="L77" s="125">
        <f>$B$10</f>
        <v>0</v>
      </c>
      <c r="M77" s="125">
        <f>K77*L77</f>
        <v>0</v>
      </c>
      <c r="O77" s="126" t="str">
        <f>$A$10</f>
        <v>INGLÉS</v>
      </c>
      <c r="P77" s="128">
        <v>0.2</v>
      </c>
      <c r="Q77" s="125">
        <f>$B$10</f>
        <v>0</v>
      </c>
      <c r="R77" s="125">
        <f>P77*Q77</f>
        <v>0</v>
      </c>
    </row>
    <row r="78" spans="4:18" x14ac:dyDescent="0.2">
      <c r="D78" s="59"/>
      <c r="H78" s="106"/>
      <c r="I78" s="106"/>
      <c r="J78" s="122" t="s">
        <v>22</v>
      </c>
      <c r="K78" s="128">
        <f>SUM(K73:K77)</f>
        <v>1</v>
      </c>
      <c r="L78" s="124"/>
      <c r="M78" s="124">
        <f>SUM(M73:M77)</f>
        <v>0</v>
      </c>
      <c r="O78" s="122" t="s">
        <v>22</v>
      </c>
      <c r="P78" s="128">
        <f>SUM(P73:P77)</f>
        <v>1</v>
      </c>
      <c r="Q78" s="124"/>
      <c r="R78" s="124">
        <f>SUM(R73:R77)</f>
        <v>0</v>
      </c>
    </row>
    <row r="79" spans="4:18" x14ac:dyDescent="0.2">
      <c r="F79" s="106"/>
      <c r="G79" s="144"/>
      <c r="H79" s="106"/>
      <c r="I79" s="106"/>
      <c r="O79" s="115"/>
    </row>
    <row r="80" spans="4:18" x14ac:dyDescent="0.2">
      <c r="E80" s="145"/>
      <c r="F80" s="106"/>
      <c r="G80" s="144"/>
      <c r="H80" s="106"/>
      <c r="I80" s="106"/>
      <c r="J80" s="226" t="s">
        <v>36</v>
      </c>
      <c r="K80" s="227"/>
      <c r="L80" s="227"/>
      <c r="M80" s="228"/>
      <c r="O80" s="226" t="s">
        <v>28</v>
      </c>
      <c r="P80" s="227"/>
      <c r="Q80" s="227"/>
      <c r="R80" s="228"/>
    </row>
    <row r="81" spans="5:18" ht="24" x14ac:dyDescent="0.2">
      <c r="E81" s="145"/>
      <c r="F81" s="106"/>
      <c r="G81" s="144"/>
      <c r="H81" s="106"/>
      <c r="I81" s="106"/>
      <c r="J81" s="122" t="s">
        <v>10</v>
      </c>
      <c r="K81" s="122" t="s">
        <v>11</v>
      </c>
      <c r="L81" s="122" t="s">
        <v>12</v>
      </c>
      <c r="M81" s="122" t="s">
        <v>13</v>
      </c>
      <c r="O81" s="122" t="s">
        <v>10</v>
      </c>
      <c r="P81" s="122" t="s">
        <v>11</v>
      </c>
      <c r="Q81" s="122" t="s">
        <v>12</v>
      </c>
      <c r="R81" s="122" t="s">
        <v>13</v>
      </c>
    </row>
    <row r="82" spans="5:18" ht="24" x14ac:dyDescent="0.2">
      <c r="E82" s="145"/>
      <c r="F82" s="106"/>
      <c r="G82" s="144"/>
      <c r="H82" s="106"/>
      <c r="I82" s="106"/>
      <c r="J82" s="123" t="str">
        <f>$A$6</f>
        <v>LECTURA CRÍTICA</v>
      </c>
      <c r="K82" s="124">
        <v>0.4</v>
      </c>
      <c r="L82" s="125">
        <f>$B$6</f>
        <v>0</v>
      </c>
      <c r="M82" s="125">
        <f>K82*L82</f>
        <v>0</v>
      </c>
      <c r="O82" s="126" t="str">
        <f>$A$6</f>
        <v>LECTURA CRÍTICA</v>
      </c>
      <c r="P82" s="124">
        <v>0.4</v>
      </c>
      <c r="Q82" s="125">
        <f>$B$6</f>
        <v>0</v>
      </c>
      <c r="R82" s="125">
        <f>P82*Q82</f>
        <v>0</v>
      </c>
    </row>
    <row r="83" spans="5:18" x14ac:dyDescent="0.2">
      <c r="E83" s="145"/>
      <c r="F83" s="106"/>
      <c r="G83" s="144"/>
      <c r="H83" s="106"/>
      <c r="I83" s="106"/>
      <c r="J83" s="123" t="str">
        <f>$A$7</f>
        <v>MATEMÁTICAS</v>
      </c>
      <c r="K83" s="124">
        <v>0.25</v>
      </c>
      <c r="L83" s="125">
        <f>$B$7</f>
        <v>0</v>
      </c>
      <c r="M83" s="125">
        <f>K83*L83</f>
        <v>0</v>
      </c>
      <c r="O83" s="126" t="str">
        <f>$A$7</f>
        <v>MATEMÁTICAS</v>
      </c>
      <c r="P83" s="124">
        <v>0.25</v>
      </c>
      <c r="Q83" s="125">
        <f>$B$7</f>
        <v>0</v>
      </c>
      <c r="R83" s="125">
        <f>P83*Q83</f>
        <v>0</v>
      </c>
    </row>
    <row r="84" spans="5:18" ht="24" x14ac:dyDescent="0.2">
      <c r="E84" s="145"/>
      <c r="F84" s="106"/>
      <c r="G84" s="144"/>
      <c r="H84" s="106"/>
      <c r="I84" s="106"/>
      <c r="J84" s="123" t="str">
        <f>$A$8</f>
        <v>SOCIALES Y CIUDADANAS</v>
      </c>
      <c r="K84" s="124">
        <v>0.15</v>
      </c>
      <c r="L84" s="125">
        <f>$B$8</f>
        <v>0</v>
      </c>
      <c r="M84" s="125">
        <f>K84*L84</f>
        <v>0</v>
      </c>
      <c r="O84" s="126" t="str">
        <f>$A$8</f>
        <v>SOCIALES Y CIUDADANAS</v>
      </c>
      <c r="P84" s="128">
        <v>0.1</v>
      </c>
      <c r="Q84" s="125">
        <f>$B$8</f>
        <v>0</v>
      </c>
      <c r="R84" s="125">
        <f>P84*Q84</f>
        <v>0</v>
      </c>
    </row>
    <row r="85" spans="5:18" ht="24" x14ac:dyDescent="0.2">
      <c r="E85" s="145"/>
      <c r="F85" s="106"/>
      <c r="G85" s="144"/>
      <c r="H85" s="106"/>
      <c r="I85" s="106"/>
      <c r="J85" s="123" t="str">
        <f>$A$9</f>
        <v>CIENCIAS NATURALES</v>
      </c>
      <c r="K85" s="139">
        <v>0.1</v>
      </c>
      <c r="L85" s="125">
        <f>$B$9</f>
        <v>0</v>
      </c>
      <c r="M85" s="125">
        <f>K85*L85</f>
        <v>0</v>
      </c>
      <c r="O85" s="126" t="str">
        <f>$A$9</f>
        <v>CIENCIAS NATURALES</v>
      </c>
      <c r="P85" s="124">
        <v>0.15</v>
      </c>
      <c r="Q85" s="125">
        <f>$B$9</f>
        <v>0</v>
      </c>
      <c r="R85" s="125">
        <f>P85*Q85</f>
        <v>0</v>
      </c>
    </row>
    <row r="86" spans="5:18" x14ac:dyDescent="0.2">
      <c r="E86" s="145"/>
      <c r="F86" s="106"/>
      <c r="G86" s="144"/>
      <c r="H86" s="106"/>
      <c r="I86" s="106"/>
      <c r="J86" s="123" t="str">
        <f>$A$10</f>
        <v>INGLÉS</v>
      </c>
      <c r="K86" s="139">
        <v>0.1</v>
      </c>
      <c r="L86" s="125">
        <f>$B$10</f>
        <v>0</v>
      </c>
      <c r="M86" s="125">
        <f>K86*L86</f>
        <v>0</v>
      </c>
      <c r="O86" s="126" t="str">
        <f>$A$10</f>
        <v>INGLÉS</v>
      </c>
      <c r="P86" s="128">
        <v>0.1</v>
      </c>
      <c r="Q86" s="125">
        <f>$B$10</f>
        <v>0</v>
      </c>
      <c r="R86" s="125">
        <f>P86*Q86</f>
        <v>0</v>
      </c>
    </row>
    <row r="87" spans="5:18" x14ac:dyDescent="0.2">
      <c r="E87" s="145"/>
      <c r="F87" s="106"/>
      <c r="G87" s="144"/>
      <c r="H87" s="106"/>
      <c r="I87" s="106"/>
      <c r="J87" s="122" t="s">
        <v>22</v>
      </c>
      <c r="K87" s="139">
        <f>SUM(K82:K86)</f>
        <v>1</v>
      </c>
      <c r="L87" s="124"/>
      <c r="M87" s="124">
        <f>SUM(M82:M86)</f>
        <v>0</v>
      </c>
      <c r="O87" s="122" t="s">
        <v>22</v>
      </c>
      <c r="P87" s="128">
        <f>SUM(P82:P86)</f>
        <v>1</v>
      </c>
      <c r="Q87" s="124"/>
      <c r="R87" s="124">
        <f>SUM(R82:R86)</f>
        <v>0</v>
      </c>
    </row>
    <row r="88" spans="5:18" ht="12.75" customHeight="1" x14ac:dyDescent="0.2">
      <c r="E88" s="145"/>
      <c r="F88" s="106"/>
      <c r="G88" s="144"/>
      <c r="H88" s="106"/>
      <c r="I88" s="106"/>
      <c r="K88" s="142"/>
      <c r="P88" s="142"/>
    </row>
    <row r="89" spans="5:18" x14ac:dyDescent="0.2">
      <c r="E89" s="145"/>
      <c r="F89" s="106"/>
      <c r="G89" s="144"/>
      <c r="J89" s="226" t="s">
        <v>27</v>
      </c>
      <c r="K89" s="227"/>
      <c r="L89" s="227"/>
      <c r="M89" s="228"/>
      <c r="O89" s="226" t="s">
        <v>29</v>
      </c>
      <c r="P89" s="227"/>
      <c r="Q89" s="227"/>
      <c r="R89" s="228"/>
    </row>
    <row r="90" spans="5:18" ht="24" x14ac:dyDescent="0.2">
      <c r="J90" s="122" t="s">
        <v>10</v>
      </c>
      <c r="K90" s="122" t="s">
        <v>11</v>
      </c>
      <c r="L90" s="122" t="s">
        <v>12</v>
      </c>
      <c r="M90" s="122" t="s">
        <v>13</v>
      </c>
      <c r="O90" s="122" t="s">
        <v>10</v>
      </c>
      <c r="P90" s="122" t="s">
        <v>11</v>
      </c>
      <c r="Q90" s="122" t="s">
        <v>12</v>
      </c>
      <c r="R90" s="122" t="s">
        <v>13</v>
      </c>
    </row>
    <row r="91" spans="5:18" ht="24" x14ac:dyDescent="0.2">
      <c r="J91" s="123" t="str">
        <f>$A$6</f>
        <v>LECTURA CRÍTICA</v>
      </c>
      <c r="K91" s="124">
        <v>0.25</v>
      </c>
      <c r="L91" s="125">
        <f>$B$6</f>
        <v>0</v>
      </c>
      <c r="M91" s="125">
        <f>K91*L91</f>
        <v>0</v>
      </c>
      <c r="O91" s="126" t="str">
        <f>$A$6</f>
        <v>LECTURA CRÍTICA</v>
      </c>
      <c r="P91" s="124">
        <v>0.25</v>
      </c>
      <c r="Q91" s="125">
        <f>$B$6</f>
        <v>0</v>
      </c>
      <c r="R91" s="125">
        <f>P91*Q91</f>
        <v>0</v>
      </c>
    </row>
    <row r="92" spans="5:18" x14ac:dyDescent="0.2">
      <c r="J92" s="123" t="str">
        <f>$A$7</f>
        <v>MATEMÁTICAS</v>
      </c>
      <c r="K92" s="124">
        <v>0.4</v>
      </c>
      <c r="L92" s="125">
        <f>$B$7</f>
        <v>0</v>
      </c>
      <c r="M92" s="125">
        <f>K92*L92</f>
        <v>0</v>
      </c>
      <c r="O92" s="126" t="str">
        <f>$A$7</f>
        <v>MATEMÁTICAS</v>
      </c>
      <c r="P92" s="128">
        <v>0.1</v>
      </c>
      <c r="Q92" s="125">
        <f>$B$7</f>
        <v>0</v>
      </c>
      <c r="R92" s="125">
        <f>P92*Q92</f>
        <v>0</v>
      </c>
    </row>
    <row r="93" spans="5:18" ht="24" x14ac:dyDescent="0.2">
      <c r="J93" s="123" t="str">
        <f>$A$8</f>
        <v>SOCIALES Y CIUDADANAS</v>
      </c>
      <c r="K93" s="124">
        <v>0.15</v>
      </c>
      <c r="L93" s="125">
        <f>$B$8</f>
        <v>0</v>
      </c>
      <c r="M93" s="125">
        <f>K93*L93</f>
        <v>0</v>
      </c>
      <c r="O93" s="126" t="str">
        <f>$A$8</f>
        <v>SOCIALES Y CIUDADANAS</v>
      </c>
      <c r="P93" s="124">
        <v>0.15</v>
      </c>
      <c r="Q93" s="125">
        <f>$B$8</f>
        <v>0</v>
      </c>
      <c r="R93" s="125">
        <f>P93*Q93</f>
        <v>0</v>
      </c>
    </row>
    <row r="94" spans="5:18" ht="24" x14ac:dyDescent="0.2">
      <c r="J94" s="123" t="str">
        <f>$A$9</f>
        <v>CIENCIAS NATURALES</v>
      </c>
      <c r="K94" s="128">
        <v>0.1</v>
      </c>
      <c r="L94" s="125">
        <f>$B$9</f>
        <v>0</v>
      </c>
      <c r="M94" s="125">
        <f>K94*L94</f>
        <v>0</v>
      </c>
      <c r="O94" s="126" t="str">
        <f>$A$9</f>
        <v>CIENCIAS NATURALES</v>
      </c>
      <c r="P94" s="124">
        <v>0.4</v>
      </c>
      <c r="Q94" s="125">
        <f>$B$9</f>
        <v>0</v>
      </c>
      <c r="R94" s="125">
        <f>P94*Q94</f>
        <v>0</v>
      </c>
    </row>
    <row r="95" spans="5:18" x14ac:dyDescent="0.2">
      <c r="J95" s="123" t="str">
        <f>$A$10</f>
        <v>INGLÉS</v>
      </c>
      <c r="K95" s="128">
        <v>0.1</v>
      </c>
      <c r="L95" s="125">
        <f>$B$10</f>
        <v>0</v>
      </c>
      <c r="M95" s="125">
        <f>K95*L95</f>
        <v>0</v>
      </c>
      <c r="O95" s="126" t="str">
        <f>$A$10</f>
        <v>INGLÉS</v>
      </c>
      <c r="P95" s="128">
        <v>0.1</v>
      </c>
      <c r="Q95" s="125">
        <f>$B$10</f>
        <v>0</v>
      </c>
      <c r="R95" s="125">
        <f>P95*Q95</f>
        <v>0</v>
      </c>
    </row>
    <row r="96" spans="5:18" x14ac:dyDescent="0.2">
      <c r="J96" s="122" t="s">
        <v>22</v>
      </c>
      <c r="K96" s="128">
        <f>SUM(K91:K95)</f>
        <v>1</v>
      </c>
      <c r="L96" s="124"/>
      <c r="M96" s="124">
        <f>SUM(M91:M95)</f>
        <v>0</v>
      </c>
      <c r="O96" s="122" t="s">
        <v>22</v>
      </c>
      <c r="P96" s="128">
        <f>SUM(P91:P95)</f>
        <v>1</v>
      </c>
      <c r="Q96" s="124"/>
      <c r="R96" s="124">
        <f>SUM(R91:R95)</f>
        <v>0</v>
      </c>
    </row>
    <row r="97" spans="10:18" ht="12.75" customHeight="1" x14ac:dyDescent="0.2">
      <c r="O97" s="115"/>
    </row>
    <row r="98" spans="10:18" x14ac:dyDescent="0.2">
      <c r="J98" s="226" t="s">
        <v>30</v>
      </c>
      <c r="K98" s="227"/>
      <c r="L98" s="227"/>
      <c r="M98" s="228"/>
      <c r="O98" s="226" t="s">
        <v>41</v>
      </c>
      <c r="P98" s="227"/>
      <c r="Q98" s="227"/>
      <c r="R98" s="228"/>
    </row>
    <row r="99" spans="10:18" ht="24" x14ac:dyDescent="0.2">
      <c r="J99" s="135" t="s">
        <v>10</v>
      </c>
      <c r="K99" s="135" t="s">
        <v>11</v>
      </c>
      <c r="L99" s="135" t="s">
        <v>12</v>
      </c>
      <c r="M99" s="135" t="s">
        <v>13</v>
      </c>
      <c r="O99" s="135" t="s">
        <v>10</v>
      </c>
      <c r="P99" s="135" t="s">
        <v>11</v>
      </c>
      <c r="Q99" s="135" t="s">
        <v>12</v>
      </c>
      <c r="R99" s="135" t="s">
        <v>13</v>
      </c>
    </row>
    <row r="100" spans="10:18" ht="24" x14ac:dyDescent="0.2">
      <c r="J100" s="137" t="str">
        <f>$A$6</f>
        <v>LECTURA CRÍTICA</v>
      </c>
      <c r="K100" s="124">
        <v>0.25</v>
      </c>
      <c r="L100" s="138">
        <f>$B$6</f>
        <v>0</v>
      </c>
      <c r="M100" s="138">
        <f>K100*L100</f>
        <v>0</v>
      </c>
      <c r="O100" s="146" t="str">
        <f>$A$6</f>
        <v>LECTURA CRÍTICA</v>
      </c>
      <c r="P100" s="124">
        <v>0.4</v>
      </c>
      <c r="Q100" s="138">
        <f>$B$6</f>
        <v>0</v>
      </c>
      <c r="R100" s="138">
        <f>P100*Q100</f>
        <v>0</v>
      </c>
    </row>
    <row r="101" spans="10:18" x14ac:dyDescent="0.2">
      <c r="J101" s="137" t="str">
        <f>$A$7</f>
        <v>MATEMÁTICAS</v>
      </c>
      <c r="K101" s="139">
        <v>0.1</v>
      </c>
      <c r="L101" s="138">
        <f>$B$7</f>
        <v>0</v>
      </c>
      <c r="M101" s="138">
        <f>K101*L101</f>
        <v>0</v>
      </c>
      <c r="O101" s="146" t="str">
        <f>$A$7</f>
        <v>MATEMÁTICAS</v>
      </c>
      <c r="P101" s="124">
        <v>0.25</v>
      </c>
      <c r="Q101" s="138">
        <f>$B$7</f>
        <v>0</v>
      </c>
      <c r="R101" s="138">
        <f>P101*Q101</f>
        <v>0</v>
      </c>
    </row>
    <row r="102" spans="10:18" ht="24" x14ac:dyDescent="0.2">
      <c r="J102" s="137" t="str">
        <f>$A$8</f>
        <v>SOCIALES Y CIUDADANAS</v>
      </c>
      <c r="K102" s="124">
        <v>0.15</v>
      </c>
      <c r="L102" s="138">
        <f>$B$8</f>
        <v>0</v>
      </c>
      <c r="M102" s="138">
        <f>K102*L102</f>
        <v>0</v>
      </c>
      <c r="O102" s="146" t="str">
        <f>$A$8</f>
        <v>SOCIALES Y CIUDADANAS</v>
      </c>
      <c r="P102" s="124">
        <v>0.15</v>
      </c>
      <c r="Q102" s="138">
        <f>$B$8</f>
        <v>0</v>
      </c>
      <c r="R102" s="138">
        <f>P102*Q102</f>
        <v>0</v>
      </c>
    </row>
    <row r="103" spans="10:18" ht="24" x14ac:dyDescent="0.2">
      <c r="J103" s="137" t="str">
        <f>$A$9</f>
        <v>CIENCIAS NATURALES</v>
      </c>
      <c r="K103" s="124">
        <v>0.4</v>
      </c>
      <c r="L103" s="138">
        <f>$B$9</f>
        <v>0</v>
      </c>
      <c r="M103" s="138">
        <f>K103*L103</f>
        <v>0</v>
      </c>
      <c r="O103" s="146" t="str">
        <f>$A$9</f>
        <v>CIENCIAS NATURALES</v>
      </c>
      <c r="P103" s="139">
        <v>0.1</v>
      </c>
      <c r="Q103" s="138">
        <f>$B$9</f>
        <v>0</v>
      </c>
      <c r="R103" s="138">
        <f>P103*Q103</f>
        <v>0</v>
      </c>
    </row>
    <row r="104" spans="10:18" x14ac:dyDescent="0.2">
      <c r="J104" s="137" t="str">
        <f>$A$10</f>
        <v>INGLÉS</v>
      </c>
      <c r="K104" s="139">
        <v>0.1</v>
      </c>
      <c r="L104" s="138">
        <f>$B$10</f>
        <v>0</v>
      </c>
      <c r="M104" s="138">
        <f>K104*L104</f>
        <v>0</v>
      </c>
      <c r="O104" s="146" t="str">
        <f>$A$10</f>
        <v>INGLÉS</v>
      </c>
      <c r="P104" s="139">
        <v>0.1</v>
      </c>
      <c r="Q104" s="138">
        <f>$B$10</f>
        <v>0</v>
      </c>
      <c r="R104" s="138">
        <f>P104*Q104</f>
        <v>0</v>
      </c>
    </row>
    <row r="105" spans="10:18" x14ac:dyDescent="0.2">
      <c r="J105" s="135" t="s">
        <v>22</v>
      </c>
      <c r="K105" s="139">
        <f>SUM(K100:K104)</f>
        <v>1</v>
      </c>
      <c r="L105" s="141"/>
      <c r="M105" s="141">
        <f>SUM(M100:M104)</f>
        <v>0</v>
      </c>
      <c r="O105" s="135" t="s">
        <v>22</v>
      </c>
      <c r="P105" s="139">
        <f>SUM(P100:P104)</f>
        <v>1</v>
      </c>
      <c r="Q105" s="141"/>
      <c r="R105" s="141">
        <f>SUM(R100:R104)</f>
        <v>0</v>
      </c>
    </row>
    <row r="106" spans="10:18" x14ac:dyDescent="0.2">
      <c r="K106" s="142"/>
      <c r="M106" s="142"/>
      <c r="P106" s="142"/>
      <c r="R106" s="142"/>
    </row>
    <row r="107" spans="10:18" x14ac:dyDescent="0.2">
      <c r="J107" s="231" t="s">
        <v>32</v>
      </c>
      <c r="K107" s="232"/>
      <c r="L107" s="232"/>
      <c r="M107" s="233"/>
      <c r="O107" s="226" t="s">
        <v>33</v>
      </c>
      <c r="P107" s="227"/>
      <c r="Q107" s="227"/>
      <c r="R107" s="228"/>
    </row>
    <row r="108" spans="10:18" ht="24" x14ac:dyDescent="0.2">
      <c r="J108" s="135" t="s">
        <v>10</v>
      </c>
      <c r="K108" s="135" t="s">
        <v>11</v>
      </c>
      <c r="L108" s="135" t="s">
        <v>12</v>
      </c>
      <c r="M108" s="135" t="s">
        <v>13</v>
      </c>
      <c r="O108" s="135" t="s">
        <v>10</v>
      </c>
      <c r="P108" s="135" t="s">
        <v>11</v>
      </c>
      <c r="Q108" s="135" t="s">
        <v>12</v>
      </c>
      <c r="R108" s="135" t="s">
        <v>13</v>
      </c>
    </row>
    <row r="109" spans="10:18" ht="24" x14ac:dyDescent="0.2">
      <c r="J109" s="137" t="str">
        <f>$A$6</f>
        <v>LECTURA CRÍTICA</v>
      </c>
      <c r="K109" s="124">
        <v>0.25</v>
      </c>
      <c r="L109" s="138">
        <f>$B$6</f>
        <v>0</v>
      </c>
      <c r="M109" s="138">
        <f>K109*L109</f>
        <v>0</v>
      </c>
      <c r="O109" s="146" t="str">
        <f>$A$6</f>
        <v>LECTURA CRÍTICA</v>
      </c>
      <c r="P109" s="124">
        <v>0.4</v>
      </c>
      <c r="Q109" s="138">
        <f>$B$6</f>
        <v>0</v>
      </c>
      <c r="R109" s="138">
        <f>P109*Q109</f>
        <v>0</v>
      </c>
    </row>
    <row r="110" spans="10:18" x14ac:dyDescent="0.2">
      <c r="J110" s="137" t="str">
        <f>$A$7</f>
        <v>MATEMÁTICAS</v>
      </c>
      <c r="K110" s="124">
        <v>0.15</v>
      </c>
      <c r="L110" s="138">
        <f>$B$7</f>
        <v>0</v>
      </c>
      <c r="M110" s="138">
        <f>K110*L110</f>
        <v>0</v>
      </c>
      <c r="O110" s="146" t="str">
        <f>$A$7</f>
        <v>MATEMÁTICAS</v>
      </c>
      <c r="P110" s="124">
        <v>0.15</v>
      </c>
      <c r="Q110" s="138">
        <f>$B$7</f>
        <v>0</v>
      </c>
      <c r="R110" s="138">
        <f>P110*Q110</f>
        <v>0</v>
      </c>
    </row>
    <row r="111" spans="10:18" ht="24" x14ac:dyDescent="0.2">
      <c r="J111" s="137" t="str">
        <f>$A$8</f>
        <v>SOCIALES Y CIUDADANAS</v>
      </c>
      <c r="K111" s="124">
        <v>0.4</v>
      </c>
      <c r="L111" s="138">
        <f>$B$8</f>
        <v>0</v>
      </c>
      <c r="M111" s="138">
        <f>K111*L111</f>
        <v>0</v>
      </c>
      <c r="O111" s="146" t="str">
        <f>$A$8</f>
        <v>SOCIALES Y CIUDADANAS</v>
      </c>
      <c r="P111" s="124">
        <v>0.25</v>
      </c>
      <c r="Q111" s="138">
        <f>$B$8</f>
        <v>0</v>
      </c>
      <c r="R111" s="138">
        <f>P111*Q111</f>
        <v>0</v>
      </c>
    </row>
    <row r="112" spans="10:18" ht="24" x14ac:dyDescent="0.2">
      <c r="J112" s="137" t="str">
        <f>$A$9</f>
        <v>CIENCIAS NATURALES</v>
      </c>
      <c r="K112" s="139">
        <v>0.1</v>
      </c>
      <c r="L112" s="138">
        <f>$B$9</f>
        <v>0</v>
      </c>
      <c r="M112" s="138">
        <f>K112*L112</f>
        <v>0</v>
      </c>
      <c r="O112" s="146" t="str">
        <f>$A$9</f>
        <v>CIENCIAS NATURALES</v>
      </c>
      <c r="P112" s="139">
        <v>0.1</v>
      </c>
      <c r="Q112" s="138">
        <f>$B$9</f>
        <v>0</v>
      </c>
      <c r="R112" s="138">
        <f>P112*Q112</f>
        <v>0</v>
      </c>
    </row>
    <row r="113" spans="10:18" x14ac:dyDescent="0.2">
      <c r="J113" s="137" t="str">
        <f>$A$10</f>
        <v>INGLÉS</v>
      </c>
      <c r="K113" s="139">
        <v>0.1</v>
      </c>
      <c r="L113" s="138">
        <f>$B$10</f>
        <v>0</v>
      </c>
      <c r="M113" s="138">
        <f>K113*L113</f>
        <v>0</v>
      </c>
      <c r="O113" s="146" t="str">
        <f>$A$10</f>
        <v>INGLÉS</v>
      </c>
      <c r="P113" s="139">
        <v>0.1</v>
      </c>
      <c r="Q113" s="138">
        <f>$B$10</f>
        <v>0</v>
      </c>
      <c r="R113" s="138">
        <f>P113*Q113</f>
        <v>0</v>
      </c>
    </row>
    <row r="114" spans="10:18" x14ac:dyDescent="0.2">
      <c r="J114" s="135" t="s">
        <v>22</v>
      </c>
      <c r="K114" s="139">
        <f>SUM(K109:K113)</f>
        <v>1</v>
      </c>
      <c r="L114" s="141"/>
      <c r="M114" s="141">
        <f>SUM(M109:M113)</f>
        <v>0</v>
      </c>
      <c r="O114" s="135" t="s">
        <v>22</v>
      </c>
      <c r="P114" s="139">
        <f>SUM(P109:P113)</f>
        <v>1</v>
      </c>
      <c r="Q114" s="141"/>
      <c r="R114" s="141">
        <f>SUM(R109:R113)</f>
        <v>0</v>
      </c>
    </row>
    <row r="116" spans="10:18" x14ac:dyDescent="0.2">
      <c r="J116" s="226" t="s">
        <v>35</v>
      </c>
      <c r="K116" s="227"/>
      <c r="L116" s="227"/>
      <c r="M116" s="228"/>
      <c r="O116" s="226" t="s">
        <v>77</v>
      </c>
      <c r="P116" s="227"/>
      <c r="Q116" s="227"/>
      <c r="R116" s="228"/>
    </row>
    <row r="117" spans="10:18" ht="24" x14ac:dyDescent="0.2">
      <c r="J117" s="135" t="s">
        <v>10</v>
      </c>
      <c r="K117" s="135" t="s">
        <v>11</v>
      </c>
      <c r="L117" s="135" t="s">
        <v>12</v>
      </c>
      <c r="M117" s="135" t="s">
        <v>13</v>
      </c>
      <c r="O117" s="135" t="s">
        <v>10</v>
      </c>
      <c r="P117" s="135" t="s">
        <v>11</v>
      </c>
      <c r="Q117" s="135" t="s">
        <v>12</v>
      </c>
      <c r="R117" s="135" t="s">
        <v>13</v>
      </c>
    </row>
    <row r="118" spans="10:18" ht="24" x14ac:dyDescent="0.2">
      <c r="J118" s="137" t="str">
        <f>$A$6</f>
        <v>LECTURA CRÍTICA</v>
      </c>
      <c r="K118" s="124">
        <v>0.4</v>
      </c>
      <c r="L118" s="138">
        <f>$B$6</f>
        <v>0</v>
      </c>
      <c r="M118" s="138">
        <f>K118*L118</f>
        <v>0</v>
      </c>
      <c r="O118" s="146" t="str">
        <f>$A$6</f>
        <v>LECTURA CRÍTICA</v>
      </c>
      <c r="P118" s="124">
        <v>0.4</v>
      </c>
      <c r="Q118" s="138">
        <f>$B$6</f>
        <v>0</v>
      </c>
      <c r="R118" s="138">
        <f>P118*Q118</f>
        <v>0</v>
      </c>
    </row>
    <row r="119" spans="10:18" x14ac:dyDescent="0.2">
      <c r="J119" s="137" t="str">
        <f>$A$7</f>
        <v>MATEMÁTICAS</v>
      </c>
      <c r="K119" s="139">
        <v>0.1</v>
      </c>
      <c r="L119" s="138">
        <f>$B$7</f>
        <v>0</v>
      </c>
      <c r="M119" s="138">
        <f>K119*L119</f>
        <v>0</v>
      </c>
      <c r="O119" s="146" t="str">
        <f>$A$7</f>
        <v>MATEMÁTICAS</v>
      </c>
      <c r="P119" s="139">
        <v>0.1</v>
      </c>
      <c r="Q119" s="138">
        <f>$B$7</f>
        <v>0</v>
      </c>
      <c r="R119" s="138">
        <f>P119*Q119</f>
        <v>0</v>
      </c>
    </row>
    <row r="120" spans="10:18" ht="24" x14ac:dyDescent="0.2">
      <c r="J120" s="137" t="str">
        <f>$A$8</f>
        <v>SOCIALES Y CIUDADANAS</v>
      </c>
      <c r="K120" s="124">
        <v>0.25</v>
      </c>
      <c r="L120" s="138">
        <f>$B$8</f>
        <v>0</v>
      </c>
      <c r="M120" s="138">
        <f>K120*L120</f>
        <v>0</v>
      </c>
      <c r="O120" s="146" t="str">
        <f>$A$8</f>
        <v>SOCIALES Y CIUDADANAS</v>
      </c>
      <c r="P120" s="124">
        <v>0.25</v>
      </c>
      <c r="Q120" s="138">
        <f>$B$8</f>
        <v>0</v>
      </c>
      <c r="R120" s="138">
        <f>P120*Q120</f>
        <v>0</v>
      </c>
    </row>
    <row r="121" spans="10:18" ht="24" x14ac:dyDescent="0.2">
      <c r="J121" s="137" t="str">
        <f>$A$9</f>
        <v>CIENCIAS NATURALES</v>
      </c>
      <c r="K121" s="139">
        <v>0.1</v>
      </c>
      <c r="L121" s="138">
        <f>$B$9</f>
        <v>0</v>
      </c>
      <c r="M121" s="138">
        <f>K121*L121</f>
        <v>0</v>
      </c>
      <c r="O121" s="146" t="str">
        <f>$A$9</f>
        <v>CIENCIAS NATURALES</v>
      </c>
      <c r="P121" s="139">
        <v>0.1</v>
      </c>
      <c r="Q121" s="138">
        <f>$B$9</f>
        <v>0</v>
      </c>
      <c r="R121" s="138">
        <f>P121*Q121</f>
        <v>0</v>
      </c>
    </row>
    <row r="122" spans="10:18" x14ac:dyDescent="0.2">
      <c r="J122" s="137" t="str">
        <f>$A$10</f>
        <v>INGLÉS</v>
      </c>
      <c r="K122" s="124">
        <v>0.15</v>
      </c>
      <c r="L122" s="138">
        <f>$B$10</f>
        <v>0</v>
      </c>
      <c r="M122" s="138">
        <f>K122*L122</f>
        <v>0</v>
      </c>
      <c r="O122" s="146" t="str">
        <f>$A$10</f>
        <v>INGLÉS</v>
      </c>
      <c r="P122" s="124">
        <v>0.15</v>
      </c>
      <c r="Q122" s="138">
        <f>$B$10</f>
        <v>0</v>
      </c>
      <c r="R122" s="138">
        <f>P122*Q122</f>
        <v>0</v>
      </c>
    </row>
    <row r="123" spans="10:18" x14ac:dyDescent="0.2">
      <c r="J123" s="135" t="s">
        <v>22</v>
      </c>
      <c r="K123" s="139">
        <f>SUM(K118:K122)</f>
        <v>1</v>
      </c>
      <c r="L123" s="141"/>
      <c r="M123" s="141">
        <f>SUM(M118:M122)</f>
        <v>0</v>
      </c>
      <c r="O123" s="135" t="s">
        <v>22</v>
      </c>
      <c r="P123" s="139">
        <f>SUM(P118:P122)</f>
        <v>1</v>
      </c>
      <c r="Q123" s="141"/>
      <c r="R123" s="141">
        <f>SUM(R118:R122)</f>
        <v>0</v>
      </c>
    </row>
    <row r="124" spans="10:18" ht="12.75" customHeight="1" x14ac:dyDescent="0.2">
      <c r="O124" s="115"/>
    </row>
    <row r="125" spans="10:18" x14ac:dyDescent="0.2">
      <c r="J125" s="226" t="s">
        <v>123</v>
      </c>
      <c r="K125" s="227"/>
      <c r="L125" s="227"/>
      <c r="M125" s="228"/>
      <c r="O125" s="226" t="s">
        <v>125</v>
      </c>
      <c r="P125" s="227"/>
      <c r="Q125" s="227"/>
      <c r="R125" s="228"/>
    </row>
    <row r="126" spans="10:18" ht="24" x14ac:dyDescent="0.2">
      <c r="J126" s="122" t="s">
        <v>10</v>
      </c>
      <c r="K126" s="122" t="s">
        <v>11</v>
      </c>
      <c r="L126" s="122" t="s">
        <v>12</v>
      </c>
      <c r="M126" s="122" t="s">
        <v>13</v>
      </c>
      <c r="O126" s="122" t="s">
        <v>10</v>
      </c>
      <c r="P126" s="122" t="s">
        <v>11</v>
      </c>
      <c r="Q126" s="122" t="s">
        <v>12</v>
      </c>
      <c r="R126" s="122" t="s">
        <v>13</v>
      </c>
    </row>
    <row r="127" spans="10:18" ht="24" x14ac:dyDescent="0.2">
      <c r="J127" s="123" t="str">
        <f>$A$6</f>
        <v>LECTURA CRÍTICA</v>
      </c>
      <c r="K127" s="124">
        <v>0.2</v>
      </c>
      <c r="L127" s="160">
        <f>B6</f>
        <v>0</v>
      </c>
      <c r="M127" s="125">
        <f>K127*L127</f>
        <v>0</v>
      </c>
      <c r="O127" s="126" t="str">
        <f>$A$6</f>
        <v>LECTURA CRÍTICA</v>
      </c>
      <c r="P127" s="124">
        <v>0.2</v>
      </c>
      <c r="Q127" s="125">
        <f>$B$6</f>
        <v>0</v>
      </c>
      <c r="R127" s="125">
        <f>P127*Q127</f>
        <v>0</v>
      </c>
    </row>
    <row r="128" spans="10:18" x14ac:dyDescent="0.2">
      <c r="J128" s="123" t="str">
        <f>$A$7</f>
        <v>MATEMÁTICAS</v>
      </c>
      <c r="K128" s="124">
        <v>0.25</v>
      </c>
      <c r="L128" s="160">
        <f>B7</f>
        <v>0</v>
      </c>
      <c r="M128" s="125">
        <f>K128*L128</f>
        <v>0</v>
      </c>
      <c r="O128" s="126" t="str">
        <f>$A$7</f>
        <v>MATEMÁTICAS</v>
      </c>
      <c r="P128" s="124">
        <v>0.25</v>
      </c>
      <c r="Q128" s="125">
        <f>$B$7</f>
        <v>0</v>
      </c>
      <c r="R128" s="125">
        <f>P128*Q128</f>
        <v>0</v>
      </c>
    </row>
    <row r="129" spans="10:18" ht="24" x14ac:dyDescent="0.2">
      <c r="J129" s="123" t="str">
        <f>$A$8</f>
        <v>SOCIALES Y CIUDADANAS</v>
      </c>
      <c r="K129" s="128">
        <v>0.25</v>
      </c>
      <c r="L129" s="160">
        <f>B8</f>
        <v>0</v>
      </c>
      <c r="M129" s="125">
        <f>K129*L129</f>
        <v>0</v>
      </c>
      <c r="O129" s="126" t="str">
        <f>$A$8</f>
        <v>SOCIALES Y CIUDADANAS</v>
      </c>
      <c r="P129" s="128">
        <v>0.25</v>
      </c>
      <c r="Q129" s="125">
        <f>$B$8</f>
        <v>0</v>
      </c>
      <c r="R129" s="125">
        <f>P129*Q129</f>
        <v>0</v>
      </c>
    </row>
    <row r="130" spans="10:18" ht="24" x14ac:dyDescent="0.2">
      <c r="J130" s="123" t="str">
        <f>$A$9</f>
        <v>CIENCIAS NATURALES</v>
      </c>
      <c r="K130" s="124">
        <v>0.1</v>
      </c>
      <c r="L130" s="160">
        <f>B9</f>
        <v>0</v>
      </c>
      <c r="M130" s="125">
        <f>K130*L130</f>
        <v>0</v>
      </c>
      <c r="O130" s="126" t="str">
        <f>$A$9</f>
        <v>CIENCIAS NATURALES</v>
      </c>
      <c r="P130" s="124">
        <v>0.1</v>
      </c>
      <c r="Q130" s="125">
        <f>$B$9</f>
        <v>0</v>
      </c>
      <c r="R130" s="125">
        <f>P130*Q130</f>
        <v>0</v>
      </c>
    </row>
    <row r="131" spans="10:18" x14ac:dyDescent="0.2">
      <c r="J131" s="123" t="str">
        <f>$A$10</f>
        <v>INGLÉS</v>
      </c>
      <c r="K131" s="128">
        <v>0.2</v>
      </c>
      <c r="L131" s="160">
        <f>B10</f>
        <v>0</v>
      </c>
      <c r="M131" s="125">
        <f>K131*L131</f>
        <v>0</v>
      </c>
      <c r="O131" s="126" t="str">
        <f>$A$10</f>
        <v>INGLÉS</v>
      </c>
      <c r="P131" s="128">
        <v>0.2</v>
      </c>
      <c r="Q131" s="125">
        <f>$B$10</f>
        <v>0</v>
      </c>
      <c r="R131" s="125">
        <f>P131*Q131</f>
        <v>0</v>
      </c>
    </row>
    <row r="132" spans="10:18" x14ac:dyDescent="0.2">
      <c r="J132" s="122" t="s">
        <v>22</v>
      </c>
      <c r="K132" s="128">
        <f>SUM(K127:K131)</f>
        <v>1</v>
      </c>
      <c r="L132" s="124"/>
      <c r="M132" s="124">
        <f>SUM(M127:M131)</f>
        <v>0</v>
      </c>
      <c r="O132" s="122" t="s">
        <v>22</v>
      </c>
      <c r="P132" s="128">
        <f>SUM(P127:P131)</f>
        <v>1</v>
      </c>
      <c r="Q132" s="124"/>
      <c r="R132" s="124">
        <f>SUM(R127:R131)</f>
        <v>0</v>
      </c>
    </row>
    <row r="133" spans="10:18" x14ac:dyDescent="0.2">
      <c r="K133" s="142"/>
      <c r="P133" s="142"/>
    </row>
    <row r="134" spans="10:18" ht="12.75" customHeight="1" x14ac:dyDescent="0.2">
      <c r="J134" s="226" t="s">
        <v>116</v>
      </c>
      <c r="K134" s="227"/>
      <c r="L134" s="227"/>
      <c r="M134" s="228"/>
      <c r="O134" s="229" t="s">
        <v>109</v>
      </c>
      <c r="P134" s="229"/>
      <c r="Q134" s="229"/>
      <c r="R134" s="230"/>
    </row>
    <row r="135" spans="10:18" ht="24" x14ac:dyDescent="0.2">
      <c r="J135" s="122" t="s">
        <v>10</v>
      </c>
      <c r="K135" s="122" t="s">
        <v>11</v>
      </c>
      <c r="L135" s="122" t="s">
        <v>12</v>
      </c>
      <c r="M135" s="122" t="s">
        <v>13</v>
      </c>
      <c r="O135" s="122" t="s">
        <v>10</v>
      </c>
      <c r="P135" s="147" t="s">
        <v>11</v>
      </c>
      <c r="Q135" s="147" t="s">
        <v>12</v>
      </c>
      <c r="R135" s="147" t="s">
        <v>13</v>
      </c>
    </row>
    <row r="136" spans="10:18" ht="21.75" customHeight="1" x14ac:dyDescent="0.2">
      <c r="J136" s="123" t="str">
        <f>$A$6</f>
        <v>LECTURA CRÍTICA</v>
      </c>
      <c r="K136" s="124">
        <v>0.15</v>
      </c>
      <c r="L136" s="125">
        <f>$B$6</f>
        <v>0</v>
      </c>
      <c r="M136" s="125">
        <f>K136*L136</f>
        <v>0</v>
      </c>
      <c r="O136" s="126" t="str">
        <f>$A$6</f>
        <v>LECTURA CRÍTICA</v>
      </c>
      <c r="P136" s="124">
        <v>0.15</v>
      </c>
      <c r="Q136" s="125">
        <f>$B$6</f>
        <v>0</v>
      </c>
      <c r="R136" s="125">
        <f>P136*Q136</f>
        <v>0</v>
      </c>
    </row>
    <row r="137" spans="10:18" ht="26.25" customHeight="1" x14ac:dyDescent="0.2">
      <c r="J137" s="123" t="str">
        <f>$A$7</f>
        <v>MATEMÁTICAS</v>
      </c>
      <c r="K137" s="124">
        <v>0.25</v>
      </c>
      <c r="L137" s="125">
        <f>$B$7</f>
        <v>0</v>
      </c>
      <c r="M137" s="125">
        <f>K137*L137</f>
        <v>0</v>
      </c>
      <c r="O137" s="126" t="str">
        <f>$A$7</f>
        <v>MATEMÁTICAS</v>
      </c>
      <c r="P137" s="124">
        <v>0.25</v>
      </c>
      <c r="Q137" s="125">
        <f>$B$7</f>
        <v>0</v>
      </c>
      <c r="R137" s="125">
        <f>P137*Q137</f>
        <v>0</v>
      </c>
    </row>
    <row r="138" spans="10:18" ht="24" customHeight="1" x14ac:dyDescent="0.2">
      <c r="J138" s="123" t="str">
        <f>$A$8</f>
        <v>SOCIALES Y CIUDADANAS</v>
      </c>
      <c r="K138" s="128">
        <v>0.1</v>
      </c>
      <c r="L138" s="125">
        <f>$B$8</f>
        <v>0</v>
      </c>
      <c r="M138" s="125">
        <f>K138*L138</f>
        <v>0</v>
      </c>
      <c r="O138" s="126" t="str">
        <f>$A$8</f>
        <v>SOCIALES Y CIUDADANAS</v>
      </c>
      <c r="P138" s="128">
        <v>0.1</v>
      </c>
      <c r="Q138" s="125">
        <f>$B$8</f>
        <v>0</v>
      </c>
      <c r="R138" s="125">
        <f>P138*Q138</f>
        <v>0</v>
      </c>
    </row>
    <row r="139" spans="10:18" ht="27.75" customHeight="1" x14ac:dyDescent="0.2">
      <c r="J139" s="123" t="str">
        <f>$A$9</f>
        <v>CIENCIAS NATURALES</v>
      </c>
      <c r="K139" s="124">
        <v>0.4</v>
      </c>
      <c r="L139" s="125">
        <f>$B$9</f>
        <v>0</v>
      </c>
      <c r="M139" s="125">
        <f>K139*L139</f>
        <v>0</v>
      </c>
      <c r="O139" s="126" t="str">
        <f>$A$9</f>
        <v>CIENCIAS NATURALES</v>
      </c>
      <c r="P139" s="124">
        <v>0.4</v>
      </c>
      <c r="Q139" s="125">
        <f>$B$9</f>
        <v>0</v>
      </c>
      <c r="R139" s="125">
        <f>P139*Q139</f>
        <v>0</v>
      </c>
    </row>
    <row r="140" spans="10:18" ht="18.75" customHeight="1" x14ac:dyDescent="0.2">
      <c r="J140" s="123" t="str">
        <f>$A$10</f>
        <v>INGLÉS</v>
      </c>
      <c r="K140" s="128">
        <v>0.1</v>
      </c>
      <c r="L140" s="125">
        <f>$B$10</f>
        <v>0</v>
      </c>
      <c r="M140" s="125">
        <f>K140*L140</f>
        <v>0</v>
      </c>
      <c r="O140" s="126" t="str">
        <f>$A$10</f>
        <v>INGLÉS</v>
      </c>
      <c r="P140" s="128">
        <v>0.1</v>
      </c>
      <c r="Q140" s="125">
        <f>$B$10</f>
        <v>0</v>
      </c>
      <c r="R140" s="125">
        <f>P140*Q140</f>
        <v>0</v>
      </c>
    </row>
    <row r="141" spans="10:18" x14ac:dyDescent="0.2">
      <c r="J141" s="122" t="s">
        <v>22</v>
      </c>
      <c r="K141" s="128">
        <f>SUM(K136:K140)</f>
        <v>1</v>
      </c>
      <c r="L141" s="124">
        <v>0</v>
      </c>
      <c r="M141" s="128">
        <f>M136+M137+M138+M139+M140</f>
        <v>0</v>
      </c>
      <c r="O141" s="122" t="s">
        <v>22</v>
      </c>
      <c r="P141" s="128">
        <f>SUM(P136:P140)</f>
        <v>1</v>
      </c>
      <c r="Q141" s="124"/>
      <c r="R141" s="124">
        <f>SUM(R136:R140)</f>
        <v>0</v>
      </c>
    </row>
    <row r="142" spans="10:18" x14ac:dyDescent="0.2">
      <c r="O142" s="115"/>
    </row>
    <row r="143" spans="10:18" x14ac:dyDescent="0.2">
      <c r="O143" s="115"/>
    </row>
    <row r="144" spans="10:18" x14ac:dyDescent="0.2">
      <c r="O144" s="115"/>
    </row>
    <row r="145" spans="15:15" x14ac:dyDescent="0.2">
      <c r="O145" s="115"/>
    </row>
    <row r="146" spans="15:15" x14ac:dyDescent="0.2">
      <c r="O146" s="115"/>
    </row>
    <row r="147" spans="15:15" x14ac:dyDescent="0.2">
      <c r="O147" s="115"/>
    </row>
    <row r="148" spans="15:15" x14ac:dyDescent="0.2">
      <c r="O148" s="115"/>
    </row>
    <row r="149" spans="15:15" x14ac:dyDescent="0.2">
      <c r="O149" s="115"/>
    </row>
    <row r="150" spans="15:15" x14ac:dyDescent="0.2">
      <c r="O150" s="115"/>
    </row>
    <row r="151" spans="15:15" x14ac:dyDescent="0.2">
      <c r="O151" s="115"/>
    </row>
    <row r="152" spans="15:15" x14ac:dyDescent="0.2">
      <c r="O152" s="115"/>
    </row>
    <row r="153" spans="15:15" x14ac:dyDescent="0.2">
      <c r="O153" s="115"/>
    </row>
    <row r="154" spans="15:15" x14ac:dyDescent="0.2">
      <c r="O154" s="115"/>
    </row>
    <row r="155" spans="15:15" x14ac:dyDescent="0.2">
      <c r="O155" s="115"/>
    </row>
    <row r="156" spans="15:15" x14ac:dyDescent="0.2">
      <c r="O156" s="115"/>
    </row>
    <row r="157" spans="15:15" x14ac:dyDescent="0.2">
      <c r="O157" s="115"/>
    </row>
    <row r="158" spans="15:15" x14ac:dyDescent="0.2">
      <c r="O158" s="115"/>
    </row>
    <row r="159" spans="15:15" x14ac:dyDescent="0.2">
      <c r="O159" s="115"/>
    </row>
    <row r="161" spans="15:15" x14ac:dyDescent="0.2">
      <c r="O161" s="115"/>
    </row>
    <row r="162" spans="15:15" x14ac:dyDescent="0.2">
      <c r="O162" s="115"/>
    </row>
    <row r="163" spans="15:15" x14ac:dyDescent="0.2">
      <c r="O163" s="115"/>
    </row>
    <row r="164" spans="15:15" x14ac:dyDescent="0.2">
      <c r="O164" s="115"/>
    </row>
    <row r="165" spans="15:15" x14ac:dyDescent="0.2">
      <c r="O165" s="115"/>
    </row>
    <row r="166" spans="15:15" x14ac:dyDescent="0.2">
      <c r="O166" s="115"/>
    </row>
    <row r="167" spans="15:15" x14ac:dyDescent="0.2">
      <c r="O167" s="115"/>
    </row>
    <row r="168" spans="15:15" ht="28.5" customHeight="1" x14ac:dyDescent="0.2">
      <c r="O168" s="115"/>
    </row>
    <row r="179" ht="15" customHeight="1" x14ac:dyDescent="0.2"/>
    <row r="180" ht="43.5" customHeight="1" x14ac:dyDescent="0.2"/>
  </sheetData>
  <protectedRanges>
    <protectedRange sqref="B6:B10" name="Rango1"/>
  </protectedRanges>
  <customSheetViews>
    <customSheetView guid="{51A70393-67F5-4ECB-B62F-3F364927F905}" scale="110" hiddenColumns="1">
      <pane xSplit="6" ySplit="7" topLeftCell="G8" activePane="bottomRight" state="frozen"/>
      <selection pane="bottomRight" activeCell="Y17" sqref="Y17"/>
      <pageMargins left="0.74803149606299213" right="0.74803149606299213" top="0.98425196850393704" bottom="0.98425196850393704" header="0" footer="0"/>
      <printOptions horizontalCentered="1" verticalCentered="1"/>
      <pageSetup scale="70" orientation="portrait" r:id="rId1"/>
      <headerFooter alignWithMargins="0"/>
    </customSheetView>
  </customSheetViews>
  <mergeCells count="40">
    <mergeCell ref="D38:E38"/>
    <mergeCell ref="D37:E37"/>
    <mergeCell ref="A1:H1"/>
    <mergeCell ref="A2:H2"/>
    <mergeCell ref="A3:H3"/>
    <mergeCell ref="A4:H4"/>
    <mergeCell ref="A5:B5"/>
    <mergeCell ref="J62:M62"/>
    <mergeCell ref="O62:R62"/>
    <mergeCell ref="J71:M71"/>
    <mergeCell ref="O71:R71"/>
    <mergeCell ref="J80:M80"/>
    <mergeCell ref="O80:R80"/>
    <mergeCell ref="J35:M35"/>
    <mergeCell ref="J44:M44"/>
    <mergeCell ref="O44:R44"/>
    <mergeCell ref="O53:R53"/>
    <mergeCell ref="J53:M53"/>
    <mergeCell ref="J107:M107"/>
    <mergeCell ref="O107:R107"/>
    <mergeCell ref="H6:H12"/>
    <mergeCell ref="H21:H34"/>
    <mergeCell ref="O25:R25"/>
    <mergeCell ref="J25:M25"/>
    <mergeCell ref="J89:M89"/>
    <mergeCell ref="O89:R89"/>
    <mergeCell ref="J6:M6"/>
    <mergeCell ref="O6:R6"/>
    <mergeCell ref="H14:H19"/>
    <mergeCell ref="O15:R15"/>
    <mergeCell ref="J15:M15"/>
    <mergeCell ref="O98:R98"/>
    <mergeCell ref="J98:M98"/>
    <mergeCell ref="O35:R35"/>
    <mergeCell ref="J116:M116"/>
    <mergeCell ref="O116:R116"/>
    <mergeCell ref="O125:R125"/>
    <mergeCell ref="J125:M125"/>
    <mergeCell ref="J134:M134"/>
    <mergeCell ref="O134:R134"/>
  </mergeCells>
  <printOptions horizontalCentered="1" verticalCentered="1"/>
  <pageMargins left="0.25" right="0.25" top="0.75" bottom="0.75" header="0.3" footer="0.3"/>
  <pageSetup scale="63" fitToHeight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ICFES 2006 HASTA MARZO DEL 2014</vt:lpstr>
      <vt:lpstr>ICFES 12 DE SEPTIEMBRE DEL 2010</vt:lpstr>
      <vt:lpstr>ICFES A PARTIR AGOSTO 3 DE 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UT</cp:lastModifiedBy>
  <cp:lastPrinted>2023-04-20T16:56:34Z</cp:lastPrinted>
  <dcterms:created xsi:type="dcterms:W3CDTF">2014-09-15T19:10:27Z</dcterms:created>
  <dcterms:modified xsi:type="dcterms:W3CDTF">2025-04-29T22:01:26Z</dcterms:modified>
</cp:coreProperties>
</file>